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CloudStation\Jirka\2025\ONDERKA\ŽABČICE\"/>
    </mc:Choice>
  </mc:AlternateContent>
  <xr:revisionPtr revIDLastSave="0" documentId="8_{D398009E-3693-47AC-9E3C-B085A169E9EF}" xr6:coauthVersionLast="47" xr6:coauthVersionMax="47" xr10:uidLastSave="{00000000-0000-0000-0000-000000000000}"/>
  <bookViews>
    <workbookView xWindow="25080" yWindow="-120" windowWidth="29040" windowHeight="15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2 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Pol'!$A$1:$Y$102</definedName>
    <definedName name="_xlnm.Print_Area" localSheetId="4">'02 02 Pol'!$A$1:$Y$94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84" i="13"/>
  <c r="I8" i="13"/>
  <c r="V8" i="13"/>
  <c r="G9" i="13"/>
  <c r="I9" i="13"/>
  <c r="K9" i="13"/>
  <c r="K8" i="13" s="1"/>
  <c r="M9" i="13"/>
  <c r="O9" i="13"/>
  <c r="O8" i="13" s="1"/>
  <c r="Q9" i="13"/>
  <c r="Q8" i="13" s="1"/>
  <c r="V9" i="13"/>
  <c r="G10" i="13"/>
  <c r="G8" i="13" s="1"/>
  <c r="I10" i="13"/>
  <c r="K10" i="13"/>
  <c r="O10" i="13"/>
  <c r="Q10" i="13"/>
  <c r="V10" i="13"/>
  <c r="I27" i="13"/>
  <c r="G28" i="13"/>
  <c r="I28" i="13"/>
  <c r="K28" i="13"/>
  <c r="K27" i="13" s="1"/>
  <c r="M28" i="13"/>
  <c r="O28" i="13"/>
  <c r="Q28" i="13"/>
  <c r="Q27" i="13" s="1"/>
  <c r="V28" i="13"/>
  <c r="V27" i="13" s="1"/>
  <c r="G29" i="13"/>
  <c r="I29" i="13"/>
  <c r="K29" i="13"/>
  <c r="M29" i="13"/>
  <c r="O29" i="13"/>
  <c r="Q29" i="13"/>
  <c r="V29" i="13"/>
  <c r="G30" i="13"/>
  <c r="G27" i="13" s="1"/>
  <c r="I30" i="13"/>
  <c r="K30" i="13"/>
  <c r="O30" i="13"/>
  <c r="O27" i="13" s="1"/>
  <c r="Q30" i="13"/>
  <c r="V30" i="13"/>
  <c r="G31" i="13"/>
  <c r="O31" i="13"/>
  <c r="Q31" i="13"/>
  <c r="G32" i="13"/>
  <c r="M32" i="13" s="1"/>
  <c r="M31" i="13" s="1"/>
  <c r="I32" i="13"/>
  <c r="I31" i="13" s="1"/>
  <c r="K32" i="13"/>
  <c r="K31" i="13" s="1"/>
  <c r="O32" i="13"/>
  <c r="Q32" i="13"/>
  <c r="V32" i="13"/>
  <c r="V31" i="13" s="1"/>
  <c r="K33" i="13"/>
  <c r="G34" i="13"/>
  <c r="G33" i="13" s="1"/>
  <c r="I34" i="13"/>
  <c r="K34" i="13"/>
  <c r="M34" i="13"/>
  <c r="O34" i="13"/>
  <c r="O33" i="13" s="1"/>
  <c r="Q34" i="13"/>
  <c r="Q33" i="13" s="1"/>
  <c r="V34" i="13"/>
  <c r="G36" i="13"/>
  <c r="M36" i="13" s="1"/>
  <c r="I36" i="13"/>
  <c r="I33" i="13" s="1"/>
  <c r="K36" i="13"/>
  <c r="O36" i="13"/>
  <c r="Q36" i="13"/>
  <c r="V36" i="13"/>
  <c r="G38" i="13"/>
  <c r="I38" i="13"/>
  <c r="K38" i="13"/>
  <c r="M38" i="13"/>
  <c r="O38" i="13"/>
  <c r="Q38" i="13"/>
  <c r="V38" i="13"/>
  <c r="V33" i="13" s="1"/>
  <c r="G40" i="13"/>
  <c r="I40" i="13"/>
  <c r="K40" i="13"/>
  <c r="M40" i="13"/>
  <c r="O40" i="13"/>
  <c r="Q40" i="13"/>
  <c r="V40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I44" i="13"/>
  <c r="G45" i="13"/>
  <c r="I45" i="13"/>
  <c r="K45" i="13"/>
  <c r="K44" i="13" s="1"/>
  <c r="M45" i="13"/>
  <c r="O45" i="13"/>
  <c r="O44" i="13" s="1"/>
  <c r="Q45" i="13"/>
  <c r="V45" i="13"/>
  <c r="G46" i="13"/>
  <c r="G44" i="13" s="1"/>
  <c r="I46" i="13"/>
  <c r="K46" i="13"/>
  <c r="M46" i="13"/>
  <c r="O46" i="13"/>
  <c r="Q46" i="13"/>
  <c r="V46" i="13"/>
  <c r="G47" i="13"/>
  <c r="I47" i="13"/>
  <c r="K47" i="13"/>
  <c r="M47" i="13"/>
  <c r="O47" i="13"/>
  <c r="Q47" i="13"/>
  <c r="Q44" i="13" s="1"/>
  <c r="V47" i="13"/>
  <c r="G48" i="13"/>
  <c r="I48" i="13"/>
  <c r="K48" i="13"/>
  <c r="M48" i="13"/>
  <c r="O48" i="13"/>
  <c r="Q48" i="13"/>
  <c r="V48" i="13"/>
  <c r="G49" i="13"/>
  <c r="I49" i="13"/>
  <c r="K49" i="13"/>
  <c r="M49" i="13"/>
  <c r="O49" i="13"/>
  <c r="Q49" i="13"/>
  <c r="V49" i="13"/>
  <c r="V44" i="13" s="1"/>
  <c r="G50" i="13"/>
  <c r="M50" i="13" s="1"/>
  <c r="I50" i="13"/>
  <c r="K50" i="13"/>
  <c r="O50" i="13"/>
  <c r="Q50" i="13"/>
  <c r="V50" i="13"/>
  <c r="G51" i="13"/>
  <c r="O51" i="13"/>
  <c r="Q51" i="13"/>
  <c r="G52" i="13"/>
  <c r="M52" i="13" s="1"/>
  <c r="M51" i="13" s="1"/>
  <c r="I52" i="13"/>
  <c r="I51" i="13" s="1"/>
  <c r="K52" i="13"/>
  <c r="K51" i="13" s="1"/>
  <c r="O52" i="13"/>
  <c r="Q52" i="13"/>
  <c r="V52" i="13"/>
  <c r="V51" i="13" s="1"/>
  <c r="K53" i="13"/>
  <c r="G54" i="13"/>
  <c r="G53" i="13" s="1"/>
  <c r="I54" i="13"/>
  <c r="K54" i="13"/>
  <c r="M54" i="13"/>
  <c r="M53" i="13" s="1"/>
  <c r="O54" i="13"/>
  <c r="O53" i="13" s="1"/>
  <c r="Q54" i="13"/>
  <c r="Q53" i="13" s="1"/>
  <c r="V54" i="13"/>
  <c r="G60" i="13"/>
  <c r="I60" i="13"/>
  <c r="I53" i="13" s="1"/>
  <c r="K60" i="13"/>
  <c r="M60" i="13"/>
  <c r="O60" i="13"/>
  <c r="Q60" i="13"/>
  <c r="V60" i="13"/>
  <c r="G62" i="13"/>
  <c r="I62" i="13"/>
  <c r="K62" i="13"/>
  <c r="M62" i="13"/>
  <c r="O62" i="13"/>
  <c r="Q62" i="13"/>
  <c r="V62" i="13"/>
  <c r="V53" i="13" s="1"/>
  <c r="K64" i="13"/>
  <c r="Q64" i="13"/>
  <c r="V64" i="13"/>
  <c r="G65" i="13"/>
  <c r="G64" i="13" s="1"/>
  <c r="I65" i="13"/>
  <c r="I64" i="13" s="1"/>
  <c r="K65" i="13"/>
  <c r="O65" i="13"/>
  <c r="O64" i="13" s="1"/>
  <c r="Q65" i="13"/>
  <c r="V65" i="13"/>
  <c r="G67" i="13"/>
  <c r="O67" i="13"/>
  <c r="Q67" i="13"/>
  <c r="G68" i="13"/>
  <c r="M68" i="13" s="1"/>
  <c r="M67" i="13" s="1"/>
  <c r="I68" i="13"/>
  <c r="I67" i="13" s="1"/>
  <c r="K68" i="13"/>
  <c r="K67" i="13" s="1"/>
  <c r="O68" i="13"/>
  <c r="Q68" i="13"/>
  <c r="V68" i="13"/>
  <c r="V67" i="13" s="1"/>
  <c r="K69" i="13"/>
  <c r="G70" i="13"/>
  <c r="G69" i="13" s="1"/>
  <c r="I70" i="13"/>
  <c r="K70" i="13"/>
  <c r="M70" i="13"/>
  <c r="M69" i="13" s="1"/>
  <c r="O70" i="13"/>
  <c r="O69" i="13" s="1"/>
  <c r="Q70" i="13"/>
  <c r="Q69" i="13" s="1"/>
  <c r="V70" i="13"/>
  <c r="G71" i="13"/>
  <c r="I71" i="13"/>
  <c r="I69" i="13" s="1"/>
  <c r="K71" i="13"/>
  <c r="M71" i="13"/>
  <c r="O71" i="13"/>
  <c r="Q71" i="13"/>
  <c r="V71" i="13"/>
  <c r="V69" i="13" s="1"/>
  <c r="G72" i="13"/>
  <c r="I72" i="13"/>
  <c r="K72" i="13"/>
  <c r="M72" i="13"/>
  <c r="O72" i="13"/>
  <c r="Q72" i="13"/>
  <c r="V72" i="13"/>
  <c r="G73" i="13"/>
  <c r="I73" i="13"/>
  <c r="K73" i="13"/>
  <c r="M73" i="13"/>
  <c r="O73" i="13"/>
  <c r="Q73" i="13"/>
  <c r="V73" i="13"/>
  <c r="G75" i="13"/>
  <c r="G74" i="13" s="1"/>
  <c r="I75" i="13"/>
  <c r="I74" i="13" s="1"/>
  <c r="K75" i="13"/>
  <c r="K74" i="13" s="1"/>
  <c r="O75" i="13"/>
  <c r="Q75" i="13"/>
  <c r="Q74" i="13" s="1"/>
  <c r="V75" i="13"/>
  <c r="G76" i="13"/>
  <c r="M76" i="13" s="1"/>
  <c r="I76" i="13"/>
  <c r="K76" i="13"/>
  <c r="O76" i="13"/>
  <c r="Q76" i="13"/>
  <c r="V76" i="13"/>
  <c r="V74" i="13" s="1"/>
  <c r="G77" i="13"/>
  <c r="I77" i="13"/>
  <c r="K77" i="13"/>
  <c r="M77" i="13"/>
  <c r="O77" i="13"/>
  <c r="Q77" i="13"/>
  <c r="V77" i="13"/>
  <c r="G78" i="13"/>
  <c r="I78" i="13"/>
  <c r="K78" i="13"/>
  <c r="M78" i="13"/>
  <c r="O78" i="13"/>
  <c r="O74" i="13" s="1"/>
  <c r="Q78" i="13"/>
  <c r="V78" i="13"/>
  <c r="G79" i="13"/>
  <c r="I79" i="13"/>
  <c r="K79" i="13"/>
  <c r="M79" i="13"/>
  <c r="O79" i="13"/>
  <c r="Q79" i="13"/>
  <c r="V79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AE84" i="13"/>
  <c r="AF84" i="13"/>
  <c r="G92" i="12"/>
  <c r="I8" i="12"/>
  <c r="Q8" i="12"/>
  <c r="V8" i="12"/>
  <c r="G9" i="12"/>
  <c r="I9" i="12"/>
  <c r="K9" i="12"/>
  <c r="K8" i="12" s="1"/>
  <c r="M9" i="12"/>
  <c r="O9" i="12"/>
  <c r="O8" i="12" s="1"/>
  <c r="Q9" i="12"/>
  <c r="V9" i="12"/>
  <c r="G10" i="12"/>
  <c r="G8" i="12" s="1"/>
  <c r="I10" i="12"/>
  <c r="K10" i="12"/>
  <c r="O10" i="12"/>
  <c r="Q10" i="12"/>
  <c r="V10" i="12"/>
  <c r="I27" i="12"/>
  <c r="G28" i="12"/>
  <c r="I28" i="12"/>
  <c r="K28" i="12"/>
  <c r="K27" i="12" s="1"/>
  <c r="M28" i="12"/>
  <c r="O28" i="12"/>
  <c r="Q28" i="12"/>
  <c r="Q27" i="12" s="1"/>
  <c r="V28" i="12"/>
  <c r="V27" i="12" s="1"/>
  <c r="G29" i="12"/>
  <c r="I29" i="12"/>
  <c r="K29" i="12"/>
  <c r="M29" i="12"/>
  <c r="O29" i="12"/>
  <c r="Q29" i="12"/>
  <c r="V29" i="12"/>
  <c r="G30" i="12"/>
  <c r="G27" i="12" s="1"/>
  <c r="I30" i="12"/>
  <c r="K30" i="12"/>
  <c r="O30" i="12"/>
  <c r="O27" i="12" s="1"/>
  <c r="Q30" i="12"/>
  <c r="V30" i="12"/>
  <c r="G31" i="12"/>
  <c r="O31" i="12"/>
  <c r="Q31" i="12"/>
  <c r="G32" i="12"/>
  <c r="M32" i="12" s="1"/>
  <c r="M31" i="12" s="1"/>
  <c r="I32" i="12"/>
  <c r="I31" i="12" s="1"/>
  <c r="K32" i="12"/>
  <c r="K31" i="12" s="1"/>
  <c r="O32" i="12"/>
  <c r="Q32" i="12"/>
  <c r="V32" i="12"/>
  <c r="V31" i="12" s="1"/>
  <c r="G34" i="12"/>
  <c r="M34" i="12" s="1"/>
  <c r="I34" i="12"/>
  <c r="I33" i="12" s="1"/>
  <c r="K34" i="12"/>
  <c r="O34" i="12"/>
  <c r="O33" i="12" s="1"/>
  <c r="Q34" i="12"/>
  <c r="Q33" i="12" s="1"/>
  <c r="V34" i="12"/>
  <c r="G36" i="12"/>
  <c r="M36" i="12" s="1"/>
  <c r="I36" i="12"/>
  <c r="K36" i="12"/>
  <c r="O36" i="12"/>
  <c r="Q36" i="12"/>
  <c r="V36" i="12"/>
  <c r="G38" i="12"/>
  <c r="I38" i="12"/>
  <c r="K38" i="12"/>
  <c r="K33" i="12" s="1"/>
  <c r="M38" i="12"/>
  <c r="O38" i="12"/>
  <c r="Q38" i="12"/>
  <c r="V38" i="12"/>
  <c r="V33" i="12" s="1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K52" i="12"/>
  <c r="G53" i="12"/>
  <c r="I53" i="12"/>
  <c r="K53" i="12"/>
  <c r="M53" i="12"/>
  <c r="O53" i="12"/>
  <c r="O52" i="12" s="1"/>
  <c r="Q53" i="12"/>
  <c r="V53" i="12"/>
  <c r="V52" i="12" s="1"/>
  <c r="G54" i="12"/>
  <c r="G52" i="12" s="1"/>
  <c r="I54" i="12"/>
  <c r="K54" i="12"/>
  <c r="O54" i="12"/>
  <c r="Q54" i="12"/>
  <c r="V54" i="12"/>
  <c r="G55" i="12"/>
  <c r="M55" i="12" s="1"/>
  <c r="I55" i="12"/>
  <c r="I52" i="12" s="1"/>
  <c r="K55" i="12"/>
  <c r="O55" i="12"/>
  <c r="Q55" i="12"/>
  <c r="Q52" i="12" s="1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O59" i="12"/>
  <c r="G60" i="12"/>
  <c r="I60" i="12"/>
  <c r="K60" i="12"/>
  <c r="K59" i="12" s="1"/>
  <c r="M60" i="12"/>
  <c r="M59" i="12" s="1"/>
  <c r="O60" i="12"/>
  <c r="Q60" i="12"/>
  <c r="Q59" i="12" s="1"/>
  <c r="V60" i="12"/>
  <c r="V59" i="12" s="1"/>
  <c r="K61" i="12"/>
  <c r="V61" i="12"/>
  <c r="G62" i="12"/>
  <c r="G61" i="12" s="1"/>
  <c r="I62" i="12"/>
  <c r="K62" i="12"/>
  <c r="O62" i="12"/>
  <c r="O61" i="12" s="1"/>
  <c r="Q62" i="12"/>
  <c r="Q61" i="12" s="1"/>
  <c r="V62" i="12"/>
  <c r="G68" i="12"/>
  <c r="M68" i="12" s="1"/>
  <c r="I68" i="12"/>
  <c r="I61" i="12" s="1"/>
  <c r="K68" i="12"/>
  <c r="O68" i="12"/>
  <c r="Q68" i="12"/>
  <c r="V68" i="12"/>
  <c r="I70" i="12"/>
  <c r="Q70" i="12"/>
  <c r="V70" i="12"/>
  <c r="G71" i="12"/>
  <c r="G70" i="12" s="1"/>
  <c r="I71" i="12"/>
  <c r="K71" i="12"/>
  <c r="K70" i="12" s="1"/>
  <c r="M71" i="12"/>
  <c r="M70" i="12" s="1"/>
  <c r="O71" i="12"/>
  <c r="Q71" i="12"/>
  <c r="V71" i="12"/>
  <c r="G73" i="12"/>
  <c r="M73" i="12" s="1"/>
  <c r="I73" i="12"/>
  <c r="K73" i="12"/>
  <c r="O73" i="12"/>
  <c r="O70" i="12" s="1"/>
  <c r="Q73" i="12"/>
  <c r="V73" i="12"/>
  <c r="G75" i="12"/>
  <c r="I75" i="12"/>
  <c r="O75" i="12"/>
  <c r="G76" i="12"/>
  <c r="I76" i="12"/>
  <c r="K76" i="12"/>
  <c r="K75" i="12" s="1"/>
  <c r="M76" i="12"/>
  <c r="M75" i="12" s="1"/>
  <c r="O76" i="12"/>
  <c r="Q76" i="12"/>
  <c r="Q75" i="12" s="1"/>
  <c r="V76" i="12"/>
  <c r="V75" i="12" s="1"/>
  <c r="G78" i="12"/>
  <c r="G77" i="12" s="1"/>
  <c r="I78" i="12"/>
  <c r="I77" i="12" s="1"/>
  <c r="K78" i="12"/>
  <c r="O78" i="12"/>
  <c r="O77" i="12" s="1"/>
  <c r="Q78" i="12"/>
  <c r="Q77" i="12" s="1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K77" i="12" s="1"/>
  <c r="O80" i="12"/>
  <c r="Q80" i="12"/>
  <c r="V80" i="12"/>
  <c r="V77" i="12" s="1"/>
  <c r="G81" i="12"/>
  <c r="I81" i="12"/>
  <c r="K81" i="12"/>
  <c r="M81" i="12"/>
  <c r="O81" i="12"/>
  <c r="Q81" i="12"/>
  <c r="V81" i="12"/>
  <c r="G82" i="12"/>
  <c r="G83" i="12"/>
  <c r="I83" i="12"/>
  <c r="I82" i="12" s="1"/>
  <c r="K83" i="12"/>
  <c r="M83" i="12"/>
  <c r="O83" i="12"/>
  <c r="O82" i="12" s="1"/>
  <c r="Q83" i="12"/>
  <c r="Q82" i="12" s="1"/>
  <c r="V83" i="12"/>
  <c r="V82" i="12" s="1"/>
  <c r="G84" i="12"/>
  <c r="I84" i="12"/>
  <c r="K84" i="12"/>
  <c r="K82" i="12" s="1"/>
  <c r="M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AE92" i="12"/>
  <c r="AF92" i="12"/>
  <c r="I20" i="1"/>
  <c r="I19" i="1"/>
  <c r="I18" i="1"/>
  <c r="I17" i="1"/>
  <c r="I16" i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I62" i="1" l="1"/>
  <c r="J61" i="1" s="1"/>
  <c r="A26" i="1"/>
  <c r="G26" i="1"/>
  <c r="G28" i="1"/>
  <c r="G23" i="1"/>
  <c r="A23" i="1" s="1"/>
  <c r="M44" i="13"/>
  <c r="M33" i="13"/>
  <c r="M65" i="13"/>
  <c r="M64" i="13" s="1"/>
  <c r="M30" i="13"/>
  <c r="M27" i="13" s="1"/>
  <c r="M75" i="13"/>
  <c r="M74" i="13" s="1"/>
  <c r="M10" i="13"/>
  <c r="M8" i="13" s="1"/>
  <c r="M82" i="12"/>
  <c r="M33" i="12"/>
  <c r="M52" i="12"/>
  <c r="G33" i="12"/>
  <c r="M78" i="12"/>
  <c r="M77" i="12" s="1"/>
  <c r="M62" i="12"/>
  <c r="M61" i="12" s="1"/>
  <c r="M54" i="12"/>
  <c r="M30" i="12"/>
  <c r="M27" i="12" s="1"/>
  <c r="M10" i="12"/>
  <c r="M8" i="12" s="1"/>
  <c r="I21" i="1"/>
  <c r="J55" i="1"/>
  <c r="J56" i="1"/>
  <c r="J58" i="1"/>
  <c r="J51" i="1"/>
  <c r="J53" i="1"/>
  <c r="J57" i="1"/>
  <c r="I39" i="1"/>
  <c r="I44" i="1" s="1"/>
  <c r="J59" i="1" l="1"/>
  <c r="J54" i="1"/>
  <c r="J60" i="1"/>
  <c r="J52" i="1"/>
  <c r="G24" i="1"/>
  <c r="A27" i="1" s="1"/>
  <c r="A24" i="1"/>
  <c r="J39" i="1"/>
  <c r="J44" i="1" s="1"/>
  <c r="J41" i="1"/>
  <c r="J40" i="1"/>
  <c r="J43" i="1"/>
  <c r="J42" i="1"/>
  <c r="J62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Hewlett-Packard Company</author>
  </authors>
  <commentList>
    <comment ref="S6" authorId="0" shapeId="0" xr:uid="{69A8A2E7-B653-4D87-B426-F8E50518F9F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382A739-9F2F-4D82-A236-3201F5521C4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Hewlett-Packard Company</author>
  </authors>
  <commentList>
    <comment ref="S6" authorId="0" shapeId="0" xr:uid="{08012B72-AD5D-49FF-A075-75803BEF629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D006A8-D423-4CA7-BA35-405B9BFE45A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<sst xmlns="http://schemas.openxmlformats.org/spreadsheetml/2006/main" count="1019" uniqueCount="260">
  <si>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</si>
  <si>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</si>
  <si>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</si>
  <si>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</si>
  <si>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</si>
  <si>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</si>
  <si>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</si>
  <si>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</si>
  <si>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</si>
  <si>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</si>
  <si>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</si>
  <si>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</si>
  <si>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</si>
  <si>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</si>
  <si>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</si>
  <si>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</si>
  <si>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</si>
  <si>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</si>
  <si>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</si>
  <si>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</si>
  <si>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</si>
  <si>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</si>
  <si>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</si>
  <si>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</si>
  <si>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</si>
  <si>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</si>
  <si>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</si>
  <si>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</si>
  <si>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</si>
  <si>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</si>
  <si>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</si>
  <si>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</si>
  <si>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</si>
  <si>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</si>
  <si>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</si>
  <si>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</si>
  <si>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</si>
  <si>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</si>
  <si>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</si>
  <si>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</si>
  <si>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</si>
  <si>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</si>
  <si>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</si>
  <si>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2025/013</t>
  </si>
  <si>
    <t>VÝMĚNA STŘ. KRYTINY ŽABČICE</t>
  </si>
  <si>
    <t>Stavba</t>
  </si>
  <si>
    <t>01</t>
  </si>
  <si>
    <t>STÁJ</t>
  </si>
  <si>
    <t>02</t>
  </si>
  <si>
    <t>Celkem za stavbu</t>
  </si>
  <si>
    <t>CZK</t>
  </si>
  <si>
    <t>Rekapitulace dílů</t>
  </si>
  <si>
    <t>Typ dílu</t>
  </si>
  <si>
    <t>4</t>
  </si>
  <si>
    <t>Vodorovné konstrukce</t>
  </si>
  <si>
    <t>94</t>
  </si>
  <si>
    <t>Lešení a stavební výtahy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</si>
  <si>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</si>
  <si>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</si>
  <si>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</si>
  <si>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</si>
  <si>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</si>
  <si>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</si>
  <si>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</si>
  <si>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</si>
  <si>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</si>
  <si>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</si>
  <si>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</si>
  <si>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</si>
  <si>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</si>
  <si>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</si>
  <si>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</si>
  <si>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</si>
  <si>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</si>
  <si>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</si>
  <si>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</si>
  <si>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</si>
  <si>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</si>
  <si>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</si>
  <si>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</si>
  <si>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</si>
  <si>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</si>
  <si>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</si>
  <si>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</si>
  <si>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</si>
  <si>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</si>
  <si>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</si>
  <si>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</si>
  <si>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</si>
  <si>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</si>
  <si>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</si>
  <si>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</si>
  <si>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</si>
  <si>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</si>
  <si>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</si>
  <si>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</si>
  <si>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</si>
  <si>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</si>
  <si>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</si>
  <si>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</si>
  <si>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</si>
  <si>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</si>
  <si>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</si>
  <si>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</si>
  <si>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444174112</t>
  </si>
  <si>
    <t>Montáž Kingspan do dřeva, střecha jedn.,RW, tl.60 mm</t>
  </si>
  <si>
    <t>m2</t>
  </si>
  <si>
    <t>RTS 25/ I</t>
  </si>
  <si>
    <t>Indiv</t>
  </si>
  <si>
    <t>Práce</t>
  </si>
  <si>
    <t>Běžná</t>
  </si>
  <si>
    <t>POL1_1</t>
  </si>
  <si>
    <t>28376813</t>
  </si>
  <si>
    <t>Deska izolační PIR, Kingspan Therma TR26 FM tl. 60 mm, střešní</t>
  </si>
  <si>
    <t>SPCM</t>
  </si>
  <si>
    <t>Specifikace</t>
  </si>
  <si>
    <t>POL3_1</t>
  </si>
  <si>
    <t xml:space="preserve">TD5 - střešní panel PLECH/PIR/PLECH - 60mm : </t>
  </si>
  <si>
    <t>VV</t>
  </si>
  <si>
    <t xml:space="preserve">plech0,5/PIR/plech0,4Z275g : </t>
  </si>
  <si>
    <t xml:space="preserve">FASTO 233G 6,5 x 150mm + VG16 : </t>
  </si>
  <si>
    <t xml:space="preserve">Kalota ORKAN 26-15 RAL 9002 : </t>
  </si>
  <si>
    <t xml:space="preserve">KOMBI JT2 4,8x20+V14 RAL 9002-kotvení střecha : </t>
  </si>
  <si>
    <t xml:space="preserve">Těsnící profil trapéz 250/40 (5T Marce) : </t>
  </si>
  <si>
    <t xml:space="preserve">Emfimastic tmel PU 50 bílá 300ml : </t>
  </si>
  <si>
    <t xml:space="preserve">Montážní PU pěna pistolová - Tytan 70 Ultra Fast : </t>
  </si>
  <si>
    <t xml:space="preserve">Klempířské prvky RAL D+M : </t>
  </si>
  <si>
    <t xml:space="preserve">KOMBI JT2 4,8x20+V14 RAL 9002-kotvení klempo : </t>
  </si>
  <si>
    <t xml:space="preserve">Okapový systém RAL: 400/150 D+M : </t>
  </si>
  <si>
    <t xml:space="preserve">Mechanizace JEŘÁB : </t>
  </si>
  <si>
    <t xml:space="preserve">Vakuové přísavky - VIAVAC : </t>
  </si>
  <si>
    <t>Mechanizace VZV/Manipulátor : 2574</t>
  </si>
  <si>
    <t xml:space="preserve">Odpady - LIKVIDACE (kontejner) : </t>
  </si>
  <si>
    <t xml:space="preserve">Doprava 4* LKW Žabčice : </t>
  </si>
  <si>
    <t>946113121</t>
  </si>
  <si>
    <t>Mtž pojízd věž 5m2- v10,6m</t>
  </si>
  <si>
    <t>kus</t>
  </si>
  <si>
    <t>URS</t>
  </si>
  <si>
    <t>URS 12/ I</t>
  </si>
  <si>
    <t>946113221</t>
  </si>
  <si>
    <t>Přípl ZKD den lešení k 94611-3121</t>
  </si>
  <si>
    <t>946113821</t>
  </si>
  <si>
    <t>Dmtž pojízd věž 5m2- v10,6m</t>
  </si>
  <si>
    <t>999281108</t>
  </si>
  <si>
    <t>Přesun hmot pro opravy a údržbu do výšky 12 m</t>
  </si>
  <si>
    <t>t</t>
  </si>
  <si>
    <t>762 9</t>
  </si>
  <si>
    <t>Lepený hranol 1/t</t>
  </si>
  <si>
    <t>m3</t>
  </si>
  <si>
    <t>Vlastní</t>
  </si>
  <si>
    <t>5,15*1,05</t>
  </si>
  <si>
    <t>762123120</t>
  </si>
  <si>
    <t>Montáž konstrukce stěn z fošen, hranolů do 144 cm2</t>
  </si>
  <si>
    <t>m</t>
  </si>
  <si>
    <t>POL1_7</t>
  </si>
  <si>
    <t>26*4,8+2*2</t>
  </si>
  <si>
    <t>762154</t>
  </si>
  <si>
    <t>Kotevní příložky</t>
  </si>
  <si>
    <t>kg</t>
  </si>
  <si>
    <t>46*10</t>
  </si>
  <si>
    <t>762195000</t>
  </si>
  <si>
    <t>Spojovací a ochranné prostředky pro montáž stěn</t>
  </si>
  <si>
    <t>0,1*0,4*128,8</t>
  </si>
  <si>
    <t>762311103</t>
  </si>
  <si>
    <t>Montáž kotevních želez, příložek, patek, táhel</t>
  </si>
  <si>
    <t>762335110</t>
  </si>
  <si>
    <t>Montáž krokví vlašských do 120 cm2</t>
  </si>
  <si>
    <t>5,2*40+5,5*4</t>
  </si>
  <si>
    <t>762335812</t>
  </si>
  <si>
    <t>Demontáž krokví po vlašsku do 224 cm2</t>
  </si>
  <si>
    <t>762395000</t>
  </si>
  <si>
    <t>Spojovací a ochranné prostředky pro střechy</t>
  </si>
  <si>
    <t>0,12*0,18*230</t>
  </si>
  <si>
    <t>998762102</t>
  </si>
  <si>
    <t>Přesun hmot pro tesařské konstrukce, výšky do 12 m</t>
  </si>
  <si>
    <t>POL1_1001</t>
  </si>
  <si>
    <t>60515248</t>
  </si>
  <si>
    <t>Hranol stavební SM do 180 x 120 mm, 5 - 6 m</t>
  </si>
  <si>
    <t>POL3_7</t>
  </si>
  <si>
    <t>4,98*1,05</t>
  </si>
  <si>
    <t>764259411</t>
  </si>
  <si>
    <t>Kotlík kónický TiZn pro trouby D do 150 mm</t>
  </si>
  <si>
    <t>764530430</t>
  </si>
  <si>
    <t>Oplechování zdí z Ti Zn plechu, rš 400 mm, 3K</t>
  </si>
  <si>
    <t>764554404</t>
  </si>
  <si>
    <t>Odpadní trouby z Ti Zn plechu, kruhové, D 150 mm, 2K</t>
  </si>
  <si>
    <t>764252407</t>
  </si>
  <si>
    <t>Žlaby Ti Zn plech, podokapní půlkruhové, rš 500 mm 1/K</t>
  </si>
  <si>
    <t>764292611</t>
  </si>
  <si>
    <t>Oplechování hřebene TiZn  4/K</t>
  </si>
  <si>
    <t>998764102</t>
  </si>
  <si>
    <t>Přesun hmot pro klempířské konstr., výšky do 12 m</t>
  </si>
  <si>
    <t>765323830</t>
  </si>
  <si>
    <t>Demontáž vlákocement.vlnovek, na konstrukci</t>
  </si>
  <si>
    <t>Montáž světlíku a dodávka , l= 62,4 m, š = 1,8m</t>
  </si>
  <si>
    <t>kpl</t>
  </si>
  <si>
    <t xml:space="preserve">Větrný nebo dešťový senzor : </t>
  </si>
  <si>
    <t xml:space="preserve">Ovládaná štěrbina - jedna hřídel - 62,4 : </t>
  </si>
  <si>
    <t xml:space="preserve">Doprava materiálu : </t>
  </si>
  <si>
    <t>oplechování podsady a vytěsnení vln střešeního pláště( : 1</t>
  </si>
  <si>
    <t xml:space="preserve">včetně napojení elektro přívodu ze stávajícího rozvaděče : </t>
  </si>
  <si>
    <t>767311810</t>
  </si>
  <si>
    <t>Demontáž světlíků všech typů včetně zasklení</t>
  </si>
  <si>
    <t>62,4*1,8</t>
  </si>
  <si>
    <t>783726300</t>
  </si>
  <si>
    <t>Nátěr synt. lazurovací tesařských konstr. 3x lak</t>
  </si>
  <si>
    <t>nové tesařské prvky : 0,5*2*(128,8)+0,3*2*230</t>
  </si>
  <si>
    <t>783782309</t>
  </si>
  <si>
    <t>Nátěr tesařských konstrukcí  Lignofix Umi 3 x</t>
  </si>
  <si>
    <t>RTS 13/ I</t>
  </si>
  <si>
    <t>stávajíc konstr.  : 1620</t>
  </si>
  <si>
    <t>21</t>
  </si>
  <si>
    <t>Elektroinstalace stavební- hromosvod</t>
  </si>
  <si>
    <t>POL3_</t>
  </si>
  <si>
    <t>979081111</t>
  </si>
  <si>
    <t>Odvoz suti a vybour. hmot na skládku do 1 km</t>
  </si>
  <si>
    <t>POL1_0</t>
  </si>
  <si>
    <t>979081121</t>
  </si>
  <si>
    <t>Příplatek k odvozu za každý další 1 km</t>
  </si>
  <si>
    <t>979082111</t>
  </si>
  <si>
    <t>Vnitrostaveništní doprava suti do 10 m</t>
  </si>
  <si>
    <t>979990107</t>
  </si>
  <si>
    <t>Poplatek za skládku suti - směs betonu,cihel,dřeva</t>
  </si>
  <si>
    <t>VRN0</t>
  </si>
  <si>
    <t>Ztížené výrobní podmínky</t>
  </si>
  <si>
    <t>Soubor</t>
  </si>
  <si>
    <t>VRN</t>
  </si>
  <si>
    <t>POL99_8</t>
  </si>
  <si>
    <t>VRN1</t>
  </si>
  <si>
    <t>Oborová přirážka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</si>
  <si>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</si>
  <si>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</si>
  <si>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</si>
  <si>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</si>
  <si>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</si>
  <si>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</si>
  <si>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</si>
  <si>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</si>
  <si>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</si>
  <si>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</si>
  <si>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</si>
  <si>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</si>
  <si>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</si>
  <si>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Poznámky uchazeče k zadání</t>
  </si>
  <si>
    <t>POPUZIV</t>
  </si>
  <si>
    <t>END</t>
  </si>
  <si>
    <t>444172112</t>
  </si>
  <si>
    <t>Montáž Kingspan k oc.prof, střecha jedn.,RW, tl.60 mm</t>
  </si>
  <si>
    <t>Mechanizace VZV/Manipulátor : 2595</t>
  </si>
  <si>
    <t>Montáž konstrukce stěn z fošen, hranolů do 144 cm2 1/T</t>
  </si>
  <si>
    <t>4,8*26+2*2</t>
  </si>
  <si>
    <t>26*10</t>
  </si>
  <si>
    <t>128,8*0,1*0,4</t>
  </si>
  <si>
    <t>Oplechování zdí z Ti Zn plechu, rš 400 mm 3K</t>
  </si>
  <si>
    <t>Odpadní trouby z Ti Zn plechu, kruhové, D 150 mm 2K</t>
  </si>
  <si>
    <t xml:space="preserve">včetně přívodu NN ze stáv. rozvaděče : </t>
  </si>
  <si>
    <t>767996801</t>
  </si>
  <si>
    <t>Demontáž atypických ocelových konstr. do 50 kg</t>
  </si>
  <si>
    <t>vaznice : 72,6*2*18</t>
  </si>
  <si>
    <t>0,5*2*128,8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</si>
</sst>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SUMIF(F51:F61,A16,I51:I61)+SUMIF(F51:F61,"PSU",I51:I61)</f>
        <v>0</v>
      </c>
      <c r="J16" s="85"/>
    </row>
    <row r="17" spans="1:10" ht="23.25" customHeight="1" x14ac:dyDescent="0.2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SUMIF(F51:F61,A17,I51:I61)</f>
        <v>0</v>
      </c>
      <c r="J17" s="85"/>
    </row>
    <row r="18" spans="1:10" ht="23.25" customHeight="1" x14ac:dyDescent="0.2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SUMIF(F51:F61,A18,I51:I61)</f>
        <v>0</v>
      </c>
      <c r="J18" s="85"/>
    </row>
    <row r="19" spans="1:10" ht="23.25" customHeight="1" x14ac:dyDescent="0.2">
      <c r="A19" s="194" t="s">
        <v>74</v>
      </c>
      <c r="B19" s="38" t="s">
        <v>29</v>
      </c>
      <c r="C19" s="62"/>
      <c r="D19" s="63"/>
      <c r="E19" s="83"/>
      <c r="F19" s="84"/>
      <c r="G19" s="83"/>
      <c r="H19" s="84"/>
      <c r="I19" s="83">
        <f>SUMIF(F51:F61,A19,I51:I61)</f>
        <v>0</v>
      </c>
      <c r="J19" s="85"/>
    </row>
    <row r="20" spans="1:10" ht="23.25" customHeight="1" x14ac:dyDescent="0.2">
      <c r="A20" s="194" t="s">
        <v>75</v>
      </c>
      <c r="B20" s="38" t="s">
        <v>30</v>
      </c>
      <c r="C20" s="62"/>
      <c r="D20" s="63"/>
      <c r="E20" s="83"/>
      <c r="F20" s="84"/>
      <c r="G20" s="83"/>
      <c r="H20" s="84"/>
      <c r="I20" s="83">
        <f>SUMIF(F51:F61,A20,I51:I61)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'01 01 Pol'!AE92+'02 02 Pol'!AE84</f>
        <v>0</v>
      </c>
      <c r="G39" s="147">
        <f>'01 01 Pol'!AF92+'02 02 Pol'!AF84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 t="s">
        <v>46</v>
      </c>
      <c r="C40" s="151" t="s">
        <v>47</v>
      </c>
      <c r="D40" s="151"/>
      <c r="E40" s="151"/>
      <c r="F40" s="152">
        <f>'01 01 Pol'!AE92</f>
        <v>0</v>
      </c>
      <c r="G40" s="153">
        <f>'01 01 Pol'!AF92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46</v>
      </c>
      <c r="C41" s="145" t="s">
        <v>47</v>
      </c>
      <c r="D41" s="145"/>
      <c r="E41" s="145"/>
      <c r="F41" s="156">
        <f>'01 01 Pol'!AE92</f>
        <v>0</v>
      </c>
      <c r="G41" s="148">
        <f>'01 01 Pol'!AF92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 t="s">
        <v>48</v>
      </c>
      <c r="C42" s="151" t="s">
        <v>47</v>
      </c>
      <c r="D42" s="151"/>
      <c r="E42" s="151"/>
      <c r="F42" s="152">
        <f>'02 02 Pol'!AE84</f>
        <v>0</v>
      </c>
      <c r="G42" s="153">
        <f>'02 02 Pol'!AF84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48</v>
      </c>
      <c r="C43" s="145" t="s">
        <v>47</v>
      </c>
      <c r="D43" s="145"/>
      <c r="E43" s="145"/>
      <c r="F43" s="156">
        <f>'02 02 Pol'!AE84</f>
        <v>0</v>
      </c>
      <c r="G43" s="148">
        <f>'02 02 Pol'!AF84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/>
      <c r="B44" s="157" t="s">
        <v>49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75" x14ac:dyDescent="0.25">
      <c r="B48" s="173" t="s">
        <v>51</v>
      </c>
    </row>
    <row r="50" spans="1:10" ht="25.5" customHeight="1" x14ac:dyDescent="0.2">
      <c r="A50" s="175"/>
      <c r="B50" s="178" t="s">
        <v>18</v>
      </c>
      <c r="C50" s="178" t="s">
        <v>6</v>
      </c>
      <c r="D50" s="179"/>
      <c r="E50" s="179"/>
      <c r="F50" s="180" t="s">
        <v>52</v>
      </c>
      <c r="G50" s="180"/>
      <c r="H50" s="180"/>
      <c r="I50" s="180" t="s">
        <v>31</v>
      </c>
      <c r="J50" s="180" t="s">
        <v>0</v>
      </c>
    </row>
    <row r="51" spans="1:10" ht="36.75" customHeight="1" x14ac:dyDescent="0.2">
      <c r="A51" s="176"/>
      <c r="B51" s="181" t="s">
        <v>53</v>
      </c>
      <c r="C51" s="182" t="s">
        <v>54</v>
      </c>
      <c r="D51" s="183"/>
      <c r="E51" s="183"/>
      <c r="F51" s="190" t="s">
        <v>26</v>
      </c>
      <c r="G51" s="191"/>
      <c r="H51" s="191"/>
      <c r="I51" s="191">
        <f>'01 01 Pol'!G8+'02 02 Pol'!G8</f>
        <v>0</v>
      </c>
      <c r="J51" s="187" t="str">
        <f>IF(I62=0,"",I51/I62*100)</f>
        <v/>
      </c>
    </row>
    <row r="52" spans="1:10" ht="36.75" customHeight="1" x14ac:dyDescent="0.2">
      <c r="A52" s="176"/>
      <c r="B52" s="181" t="s">
        <v>55</v>
      </c>
      <c r="C52" s="182" t="s">
        <v>56</v>
      </c>
      <c r="D52" s="183"/>
      <c r="E52" s="183"/>
      <c r="F52" s="190" t="s">
        <v>26</v>
      </c>
      <c r="G52" s="191"/>
      <c r="H52" s="191"/>
      <c r="I52" s="191">
        <f>'01 01 Pol'!G27+'02 02 Pol'!G27</f>
        <v>0</v>
      </c>
      <c r="J52" s="187" t="str">
        <f>IF(I62=0,"",I52/I62*100)</f>
        <v/>
      </c>
    </row>
    <row r="53" spans="1:10" ht="36.75" customHeight="1" x14ac:dyDescent="0.2">
      <c r="A53" s="176"/>
      <c r="B53" s="181" t="s">
        <v>57</v>
      </c>
      <c r="C53" s="182" t="s">
        <v>58</v>
      </c>
      <c r="D53" s="183"/>
      <c r="E53" s="183"/>
      <c r="F53" s="190" t="s">
        <v>26</v>
      </c>
      <c r="G53" s="191"/>
      <c r="H53" s="191"/>
      <c r="I53" s="191">
        <f>'01 01 Pol'!G31+'02 02 Pol'!G31</f>
        <v>0</v>
      </c>
      <c r="J53" s="187" t="str">
        <f>IF(I62=0,"",I53/I62*100)</f>
        <v/>
      </c>
    </row>
    <row r="54" spans="1:10" ht="36.75" customHeight="1" x14ac:dyDescent="0.2">
      <c r="A54" s="176"/>
      <c r="B54" s="181" t="s">
        <v>59</v>
      </c>
      <c r="C54" s="182" t="s">
        <v>60</v>
      </c>
      <c r="D54" s="183"/>
      <c r="E54" s="183"/>
      <c r="F54" s="190" t="s">
        <v>27</v>
      </c>
      <c r="G54" s="191"/>
      <c r="H54" s="191"/>
      <c r="I54" s="191">
        <f>'01 01 Pol'!G33+'02 02 Pol'!G33</f>
        <v>0</v>
      </c>
      <c r="J54" s="187" t="str">
        <f>IF(I62=0,"",I54/I62*100)</f>
        <v/>
      </c>
    </row>
    <row r="55" spans="1:10" ht="36.75" customHeight="1" x14ac:dyDescent="0.2">
      <c r="A55" s="176"/>
      <c r="B55" s="181" t="s">
        <v>61</v>
      </c>
      <c r="C55" s="182" t="s">
        <v>62</v>
      </c>
      <c r="D55" s="183"/>
      <c r="E55" s="183"/>
      <c r="F55" s="190" t="s">
        <v>27</v>
      </c>
      <c r="G55" s="191"/>
      <c r="H55" s="191"/>
      <c r="I55" s="191">
        <f>'01 01 Pol'!G52+'02 02 Pol'!G44</f>
        <v>0</v>
      </c>
      <c r="J55" s="187" t="str">
        <f>IF(I62=0,"",I55/I62*100)</f>
        <v/>
      </c>
    </row>
    <row r="56" spans="1:10" ht="36.75" customHeight="1" x14ac:dyDescent="0.2">
      <c r="A56" s="176"/>
      <c r="B56" s="181" t="s">
        <v>63</v>
      </c>
      <c r="C56" s="182" t="s">
        <v>64</v>
      </c>
      <c r="D56" s="183"/>
      <c r="E56" s="183"/>
      <c r="F56" s="190" t="s">
        <v>27</v>
      </c>
      <c r="G56" s="191"/>
      <c r="H56" s="191"/>
      <c r="I56" s="191">
        <f>'01 01 Pol'!G59+'02 02 Pol'!G51</f>
        <v>0</v>
      </c>
      <c r="J56" s="187" t="str">
        <f>IF(I62=0,"",I56/I62*100)</f>
        <v/>
      </c>
    </row>
    <row r="57" spans="1:10" ht="36.75" customHeight="1" x14ac:dyDescent="0.2">
      <c r="A57" s="176"/>
      <c r="B57" s="181" t="s">
        <v>65</v>
      </c>
      <c r="C57" s="182" t="s">
        <v>66</v>
      </c>
      <c r="D57" s="183"/>
      <c r="E57" s="183"/>
      <c r="F57" s="190" t="s">
        <v>27</v>
      </c>
      <c r="G57" s="191"/>
      <c r="H57" s="191"/>
      <c r="I57" s="191">
        <f>'01 01 Pol'!G61+'02 02 Pol'!G53</f>
        <v>0</v>
      </c>
      <c r="J57" s="187" t="str">
        <f>IF(I62=0,"",I57/I62*100)</f>
        <v/>
      </c>
    </row>
    <row r="58" spans="1:10" ht="36.75" customHeight="1" x14ac:dyDescent="0.2">
      <c r="A58" s="176"/>
      <c r="B58" s="181" t="s">
        <v>67</v>
      </c>
      <c r="C58" s="182" t="s">
        <v>68</v>
      </c>
      <c r="D58" s="183"/>
      <c r="E58" s="183"/>
      <c r="F58" s="190" t="s">
        <v>27</v>
      </c>
      <c r="G58" s="191"/>
      <c r="H58" s="191"/>
      <c r="I58" s="191">
        <f>'01 01 Pol'!G70+'02 02 Pol'!G64</f>
        <v>0</v>
      </c>
      <c r="J58" s="187" t="str">
        <f>IF(I62=0,"",I58/I62*100)</f>
        <v/>
      </c>
    </row>
    <row r="59" spans="1:10" ht="36.75" customHeight="1" x14ac:dyDescent="0.2">
      <c r="A59" s="176"/>
      <c r="B59" s="181" t="s">
        <v>69</v>
      </c>
      <c r="C59" s="182" t="s">
        <v>70</v>
      </c>
      <c r="D59" s="183"/>
      <c r="E59" s="183"/>
      <c r="F59" s="190" t="s">
        <v>28</v>
      </c>
      <c r="G59" s="191"/>
      <c r="H59" s="191"/>
      <c r="I59" s="191">
        <f>'01 01 Pol'!G75+'02 02 Pol'!G67</f>
        <v>0</v>
      </c>
      <c r="J59" s="187" t="str">
        <f>IF(I62=0,"",I59/I62*100)</f>
        <v/>
      </c>
    </row>
    <row r="60" spans="1:10" ht="36.75" customHeight="1" x14ac:dyDescent="0.2">
      <c r="A60" s="176"/>
      <c r="B60" s="181" t="s">
        <v>71</v>
      </c>
      <c r="C60" s="182" t="s">
        <v>72</v>
      </c>
      <c r="D60" s="183"/>
      <c r="E60" s="183"/>
      <c r="F60" s="190" t="s">
        <v>73</v>
      </c>
      <c r="G60" s="191"/>
      <c r="H60" s="191"/>
      <c r="I60" s="191">
        <f>'01 01 Pol'!G77+'02 02 Pol'!G69</f>
        <v>0</v>
      </c>
      <c r="J60" s="187" t="str">
        <f>IF(I62=0,"",I60/I62*100)</f>
        <v/>
      </c>
    </row>
    <row r="61" spans="1:10" ht="36.75" customHeight="1" x14ac:dyDescent="0.2">
      <c r="A61" s="176"/>
      <c r="B61" s="181" t="s">
        <v>74</v>
      </c>
      <c r="C61" s="182" t="s">
        <v>29</v>
      </c>
      <c r="D61" s="183"/>
      <c r="E61" s="183"/>
      <c r="F61" s="190" t="s">
        <v>74</v>
      </c>
      <c r="G61" s="191"/>
      <c r="H61" s="191"/>
      <c r="I61" s="191">
        <f>'01 01 Pol'!G82+'02 02 Pol'!G74</f>
        <v>0</v>
      </c>
      <c r="J61" s="187" t="str">
        <f>IF(I62=0,"",I61/I62*100)</f>
        <v/>
      </c>
    </row>
    <row r="62" spans="1:10" ht="25.5" customHeight="1" x14ac:dyDescent="0.2">
      <c r="A62" s="177"/>
      <c r="B62" s="184" t="s">
        <v>1</v>
      </c>
      <c r="C62" s="185"/>
      <c r="D62" s="186"/>
      <c r="E62" s="186"/>
      <c r="F62" s="192"/>
      <c r="G62" s="193"/>
      <c r="H62" s="193"/>
      <c r="I62" s="193">
        <f>SUM(I51:I61)</f>
        <v>0</v>
      </c>
      <c r="J62" s="188">
        <f>SUM(J51:J61)</f>
        <v>0</v>
      </c>
    </row>
    <row r="63" spans="1:10" x14ac:dyDescent="0.2">
      <c r="F63" s="133"/>
      <c r="G63" s="133"/>
      <c r="H63" s="133"/>
      <c r="I63" s="133"/>
      <c r="J63" s="189"/>
    </row>
    <row r="64" spans="1:10" x14ac:dyDescent="0.2">
      <c r="F64" s="133"/>
      <c r="G64" s="133"/>
      <c r="H64" s="133"/>
      <c r="I64" s="133"/>
      <c r="J64" s="189"/>
    </row>
    <row r="65" spans="6:10" x14ac:dyDescent="0.2">
      <c r="F65" s="133"/>
      <c r="G65" s="133"/>
      <c r="H65" s="133"/>
      <c r="I65" s="133"/>
      <c r="J65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D6893-D64E-472E-8D1F-4C341D6CA1E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23" width="0" hidden="1" customWidth="1"/>
    <col min="25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76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77</v>
      </c>
    </row>
    <row r="3" spans="1:60" ht="24.95" customHeight="1" x14ac:dyDescent="0.2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77</v>
      </c>
      <c r="AG3" t="s">
        <v>78</v>
      </c>
    </row>
    <row r="4" spans="1:60" ht="24.95" customHeight="1" x14ac:dyDescent="0.2">
      <c r="A4" s="200" t="s">
        <v>10</v>
      </c>
      <c r="B4" s="201" t="s">
        <v>46</v>
      </c>
      <c r="C4" s="202" t="s">
        <v>47</v>
      </c>
      <c r="D4" s="203"/>
      <c r="E4" s="203"/>
      <c r="F4" s="203"/>
      <c r="G4" s="204"/>
      <c r="AG4" t="s">
        <v>79</v>
      </c>
    </row>
    <row r="5" spans="1:60" x14ac:dyDescent="0.2">
      <c r="D5" s="10"/>
    </row>
    <row r="6" spans="1:60" ht="38.25" x14ac:dyDescent="0.2">
      <c r="A6" s="206" t="s">
        <v>80</v>
      </c>
      <c r="B6" s="208" t="s">
        <v>81</v>
      </c>
      <c r="C6" s="208" t="s">
        <v>82</v>
      </c>
      <c r="D6" s="207" t="s">
        <v>83</v>
      </c>
      <c r="E6" s="206" t="s">
        <v>84</v>
      </c>
      <c r="F6" s="205" t="s">
        <v>85</v>
      </c>
      <c r="G6" s="206" t="s">
        <v>31</v>
      </c>
      <c r="H6" s="209" t="s">
        <v>32</v>
      </c>
      <c r="I6" s="209" t="s">
        <v>86</v>
      </c>
      <c r="J6" s="209" t="s">
        <v>33</v>
      </c>
      <c r="K6" s="209" t="s">
        <v>87</v>
      </c>
      <c r="L6" s="209" t="s">
        <v>88</v>
      </c>
      <c r="M6" s="209" t="s">
        <v>89</v>
      </c>
      <c r="N6" s="209" t="s">
        <v>90</v>
      </c>
      <c r="O6" s="209" t="s">
        <v>91</v>
      </c>
      <c r="P6" s="209" t="s">
        <v>92</v>
      </c>
      <c r="Q6" s="209" t="s">
        <v>93</v>
      </c>
      <c r="R6" s="209" t="s">
        <v>94</v>
      </c>
      <c r="S6" s="209" t="s">
        <v>95</v>
      </c>
      <c r="T6" s="209" t="s">
        <v>96</v>
      </c>
      <c r="U6" s="209" t="s">
        <v>97</v>
      </c>
      <c r="V6" s="209" t="s">
        <v>98</v>
      </c>
      <c r="W6" s="209" t="s">
        <v>99</v>
      </c>
      <c r="X6" s="209" t="s">
        <v>100</v>
      </c>
      <c r="Y6" s="209" t="s">
        <v>101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102</v>
      </c>
      <c r="B8" s="235" t="s">
        <v>53</v>
      </c>
      <c r="C8" s="255" t="s">
        <v>54</v>
      </c>
      <c r="D8" s="236"/>
      <c r="E8" s="237"/>
      <c r="F8" s="238"/>
      <c r="G8" s="238">
        <f>SUMIF(AG9:AG26,"&lt;&gt;NOR",G9:G26)</f>
        <v>0</v>
      </c>
      <c r="H8" s="238"/>
      <c r="I8" s="238">
        <f>SUM(I9:I26)</f>
        <v>0</v>
      </c>
      <c r="J8" s="238"/>
      <c r="K8" s="238">
        <f>SUM(K9:K26)</f>
        <v>0</v>
      </c>
      <c r="L8" s="238"/>
      <c r="M8" s="238">
        <f>SUM(M9:M26)</f>
        <v>0</v>
      </c>
      <c r="N8" s="237"/>
      <c r="O8" s="237">
        <f>SUM(O9:O26)</f>
        <v>4.63</v>
      </c>
      <c r="P8" s="237"/>
      <c r="Q8" s="237">
        <f>SUM(Q9:Q26)</f>
        <v>0</v>
      </c>
      <c r="R8" s="238"/>
      <c r="S8" s="238"/>
      <c r="T8" s="238"/>
      <c r="U8" s="238"/>
      <c r="V8" s="238">
        <f>SUM(V9:V26)</f>
        <v>952.38</v>
      </c>
      <c r="W8" s="238"/>
      <c r="X8" s="239"/>
      <c r="Y8" s="233"/>
      <c r="AG8" t="s">
        <v>103</v>
      </c>
    </row>
    <row r="9" spans="1:60" ht="22.5" outlineLevel="1" x14ac:dyDescent="0.2">
      <c r="A9" s="248">
        <v>1</v>
      </c>
      <c r="B9" s="249" t="s">
        <v>104</v>
      </c>
      <c r="C9" s="256" t="s">
        <v>105</v>
      </c>
      <c r="D9" s="250" t="s">
        <v>106</v>
      </c>
      <c r="E9" s="251">
        <v>2574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1">
        <v>0</v>
      </c>
      <c r="O9" s="251">
        <f>ROUND(E9*N9,2)</f>
        <v>0</v>
      </c>
      <c r="P9" s="251">
        <v>0</v>
      </c>
      <c r="Q9" s="251">
        <f>ROUND(E9*P9,2)</f>
        <v>0</v>
      </c>
      <c r="R9" s="253"/>
      <c r="S9" s="253" t="s">
        <v>107</v>
      </c>
      <c r="T9" s="253" t="s">
        <v>108</v>
      </c>
      <c r="U9" s="253">
        <v>0.37</v>
      </c>
      <c r="V9" s="253">
        <f>ROUND(E9*U9,2)</f>
        <v>952.38</v>
      </c>
      <c r="W9" s="253"/>
      <c r="X9" s="254" t="s">
        <v>109</v>
      </c>
      <c r="Y9" s="230" t="s">
        <v>110</v>
      </c>
      <c r="Z9" s="210"/>
      <c r="AA9" s="210"/>
      <c r="AB9" s="210"/>
      <c r="AC9" s="210"/>
      <c r="AD9" s="210"/>
      <c r="AE9" s="210"/>
      <c r="AF9" s="210"/>
      <c r="AG9" s="210" t="s">
        <v>111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41">
        <v>2</v>
      </c>
      <c r="B10" s="242" t="s">
        <v>112</v>
      </c>
      <c r="C10" s="257" t="s">
        <v>113</v>
      </c>
      <c r="D10" s="243" t="s">
        <v>106</v>
      </c>
      <c r="E10" s="244">
        <v>2574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4">
        <v>1.8E-3</v>
      </c>
      <c r="O10" s="244">
        <f>ROUND(E10*N10,2)</f>
        <v>4.63</v>
      </c>
      <c r="P10" s="244">
        <v>0</v>
      </c>
      <c r="Q10" s="244">
        <f>ROUND(E10*P10,2)</f>
        <v>0</v>
      </c>
      <c r="R10" s="246" t="s">
        <v>114</v>
      </c>
      <c r="S10" s="246" t="s">
        <v>107</v>
      </c>
      <c r="T10" s="246" t="s">
        <v>108</v>
      </c>
      <c r="U10" s="246">
        <v>0</v>
      </c>
      <c r="V10" s="246">
        <f>ROUND(E10*U10,2)</f>
        <v>0</v>
      </c>
      <c r="W10" s="246"/>
      <c r="X10" s="247" t="s">
        <v>115</v>
      </c>
      <c r="Y10" s="230" t="s">
        <v>110</v>
      </c>
      <c r="Z10" s="210"/>
      <c r="AA10" s="210"/>
      <c r="AB10" s="210"/>
      <c r="AC10" s="210"/>
      <c r="AD10" s="210"/>
      <c r="AE10" s="210"/>
      <c r="AF10" s="210"/>
      <c r="AG10" s="210" t="s">
        <v>116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27"/>
      <c r="B11" s="228"/>
      <c r="C11" s="258" t="s">
        <v>117</v>
      </c>
      <c r="D11" s="231"/>
      <c r="E11" s="232"/>
      <c r="F11" s="230"/>
      <c r="G11" s="230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118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27"/>
      <c r="B12" s="228"/>
      <c r="C12" s="258" t="s">
        <v>119</v>
      </c>
      <c r="D12" s="231"/>
      <c r="E12" s="232"/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118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27"/>
      <c r="B13" s="228"/>
      <c r="C13" s="258" t="s">
        <v>120</v>
      </c>
      <c r="D13" s="231"/>
      <c r="E13" s="232"/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118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27"/>
      <c r="B14" s="228"/>
      <c r="C14" s="258" t="s">
        <v>121</v>
      </c>
      <c r="D14" s="231"/>
      <c r="E14" s="232"/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118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27"/>
      <c r="B15" s="228"/>
      <c r="C15" s="258" t="s">
        <v>122</v>
      </c>
      <c r="D15" s="231"/>
      <c r="E15" s="232"/>
      <c r="F15" s="230"/>
      <c r="G15" s="230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118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27"/>
      <c r="B16" s="228"/>
      <c r="C16" s="258" t="s">
        <v>123</v>
      </c>
      <c r="D16" s="231"/>
      <c r="E16" s="232"/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118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27"/>
      <c r="B17" s="228"/>
      <c r="C17" s="258" t="s">
        <v>124</v>
      </c>
      <c r="D17" s="231"/>
      <c r="E17" s="232"/>
      <c r="F17" s="230"/>
      <c r="G17" s="23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118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27"/>
      <c r="B18" s="228"/>
      <c r="C18" s="258" t="s">
        <v>125</v>
      </c>
      <c r="D18" s="231"/>
      <c r="E18" s="232"/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118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27"/>
      <c r="B19" s="228"/>
      <c r="C19" s="258" t="s">
        <v>126</v>
      </c>
      <c r="D19" s="231"/>
      <c r="E19" s="232"/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118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27"/>
      <c r="B20" s="228"/>
      <c r="C20" s="258" t="s">
        <v>127</v>
      </c>
      <c r="D20" s="231"/>
      <c r="E20" s="232"/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118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27"/>
      <c r="B21" s="228"/>
      <c r="C21" s="258" t="s">
        <v>128</v>
      </c>
      <c r="D21" s="231"/>
      <c r="E21" s="232"/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118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27"/>
      <c r="B22" s="228"/>
      <c r="C22" s="258" t="s">
        <v>129</v>
      </c>
      <c r="D22" s="231"/>
      <c r="E22" s="232"/>
      <c r="F22" s="230"/>
      <c r="G22" s="230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118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27"/>
      <c r="B23" s="228"/>
      <c r="C23" s="258" t="s">
        <v>130</v>
      </c>
      <c r="D23" s="231"/>
      <c r="E23" s="232"/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118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27"/>
      <c r="B24" s="228"/>
      <c r="C24" s="258" t="s">
        <v>131</v>
      </c>
      <c r="D24" s="231"/>
      <c r="E24" s="232">
        <v>2574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118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27"/>
      <c r="B25" s="228"/>
      <c r="C25" s="258" t="s">
        <v>132</v>
      </c>
      <c r="D25" s="231"/>
      <c r="E25" s="232"/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118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27"/>
      <c r="B26" s="228"/>
      <c r="C26" s="258" t="s">
        <v>133</v>
      </c>
      <c r="D26" s="231"/>
      <c r="E26" s="232"/>
      <c r="F26" s="230"/>
      <c r="G26" s="23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118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">
      <c r="A27" s="234" t="s">
        <v>102</v>
      </c>
      <c r="B27" s="235" t="s">
        <v>55</v>
      </c>
      <c r="C27" s="255" t="s">
        <v>56</v>
      </c>
      <c r="D27" s="236"/>
      <c r="E27" s="237"/>
      <c r="F27" s="238"/>
      <c r="G27" s="238">
        <f>SUMIF(AG28:AG30,"&lt;&gt;NOR",G28:G30)</f>
        <v>0</v>
      </c>
      <c r="H27" s="238"/>
      <c r="I27" s="238">
        <f>SUM(I28:I30)</f>
        <v>0</v>
      </c>
      <c r="J27" s="238"/>
      <c r="K27" s="238">
        <f>SUM(K28:K30)</f>
        <v>0</v>
      </c>
      <c r="L27" s="238"/>
      <c r="M27" s="238">
        <f>SUM(M28:M30)</f>
        <v>0</v>
      </c>
      <c r="N27" s="237"/>
      <c r="O27" s="237">
        <f>SUM(O28:O30)</f>
        <v>0</v>
      </c>
      <c r="P27" s="237"/>
      <c r="Q27" s="237">
        <f>SUM(Q28:Q30)</f>
        <v>0</v>
      </c>
      <c r="R27" s="238"/>
      <c r="S27" s="238"/>
      <c r="T27" s="238"/>
      <c r="U27" s="238"/>
      <c r="V27" s="238">
        <f>SUM(V28:V30)</f>
        <v>0</v>
      </c>
      <c r="W27" s="238"/>
      <c r="X27" s="239"/>
      <c r="Y27" s="233"/>
      <c r="AG27" t="s">
        <v>103</v>
      </c>
    </row>
    <row r="28" spans="1:60" outlineLevel="1" x14ac:dyDescent="0.2">
      <c r="A28" s="248">
        <v>3</v>
      </c>
      <c r="B28" s="249" t="s">
        <v>134</v>
      </c>
      <c r="C28" s="256" t="s">
        <v>135</v>
      </c>
      <c r="D28" s="250" t="s">
        <v>136</v>
      </c>
      <c r="E28" s="251">
        <v>1</v>
      </c>
      <c r="F28" s="252"/>
      <c r="G28" s="253">
        <f>ROUND(E28*F28,2)</f>
        <v>0</v>
      </c>
      <c r="H28" s="252"/>
      <c r="I28" s="253">
        <f>ROUND(E28*H28,2)</f>
        <v>0</v>
      </c>
      <c r="J28" s="252"/>
      <c r="K28" s="253">
        <f>ROUND(E28*J28,2)</f>
        <v>0</v>
      </c>
      <c r="L28" s="253">
        <v>21</v>
      </c>
      <c r="M28" s="253">
        <f>G28*(1+L28/100)</f>
        <v>0</v>
      </c>
      <c r="N28" s="251">
        <v>0</v>
      </c>
      <c r="O28" s="251">
        <f>ROUND(E28*N28,2)</f>
        <v>0</v>
      </c>
      <c r="P28" s="251">
        <v>0</v>
      </c>
      <c r="Q28" s="251">
        <f>ROUND(E28*P28,2)</f>
        <v>0</v>
      </c>
      <c r="R28" s="253"/>
      <c r="S28" s="253" t="s">
        <v>137</v>
      </c>
      <c r="T28" s="253" t="s">
        <v>138</v>
      </c>
      <c r="U28" s="253">
        <v>0</v>
      </c>
      <c r="V28" s="253">
        <f>ROUND(E28*U28,2)</f>
        <v>0</v>
      </c>
      <c r="W28" s="253"/>
      <c r="X28" s="254" t="s">
        <v>109</v>
      </c>
      <c r="Y28" s="230" t="s">
        <v>110</v>
      </c>
      <c r="Z28" s="210"/>
      <c r="AA28" s="210"/>
      <c r="AB28" s="210"/>
      <c r="AC28" s="210"/>
      <c r="AD28" s="210"/>
      <c r="AE28" s="210"/>
      <c r="AF28" s="210"/>
      <c r="AG28" s="210" t="s">
        <v>111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8">
        <v>4</v>
      </c>
      <c r="B29" s="249" t="s">
        <v>139</v>
      </c>
      <c r="C29" s="256" t="s">
        <v>140</v>
      </c>
      <c r="D29" s="250" t="s">
        <v>136</v>
      </c>
      <c r="E29" s="251">
        <v>60</v>
      </c>
      <c r="F29" s="252"/>
      <c r="G29" s="253">
        <f>ROUND(E29*F29,2)</f>
        <v>0</v>
      </c>
      <c r="H29" s="252"/>
      <c r="I29" s="253">
        <f>ROUND(E29*H29,2)</f>
        <v>0</v>
      </c>
      <c r="J29" s="252"/>
      <c r="K29" s="253">
        <f>ROUND(E29*J29,2)</f>
        <v>0</v>
      </c>
      <c r="L29" s="253">
        <v>21</v>
      </c>
      <c r="M29" s="253">
        <f>G29*(1+L29/100)</f>
        <v>0</v>
      </c>
      <c r="N29" s="251">
        <v>0</v>
      </c>
      <c r="O29" s="251">
        <f>ROUND(E29*N29,2)</f>
        <v>0</v>
      </c>
      <c r="P29" s="251">
        <v>0</v>
      </c>
      <c r="Q29" s="251">
        <f>ROUND(E29*P29,2)</f>
        <v>0</v>
      </c>
      <c r="R29" s="253"/>
      <c r="S29" s="253" t="s">
        <v>137</v>
      </c>
      <c r="T29" s="253" t="s">
        <v>138</v>
      </c>
      <c r="U29" s="253">
        <v>0</v>
      </c>
      <c r="V29" s="253">
        <f>ROUND(E29*U29,2)</f>
        <v>0</v>
      </c>
      <c r="W29" s="253"/>
      <c r="X29" s="254" t="s">
        <v>109</v>
      </c>
      <c r="Y29" s="230" t="s">
        <v>110</v>
      </c>
      <c r="Z29" s="210"/>
      <c r="AA29" s="210"/>
      <c r="AB29" s="210"/>
      <c r="AC29" s="210"/>
      <c r="AD29" s="210"/>
      <c r="AE29" s="210"/>
      <c r="AF29" s="210"/>
      <c r="AG29" s="210" t="s">
        <v>111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8">
        <v>5</v>
      </c>
      <c r="B30" s="249" t="s">
        <v>141</v>
      </c>
      <c r="C30" s="256" t="s">
        <v>142</v>
      </c>
      <c r="D30" s="250" t="s">
        <v>136</v>
      </c>
      <c r="E30" s="251">
        <v>1</v>
      </c>
      <c r="F30" s="252"/>
      <c r="G30" s="253">
        <f>ROUND(E30*F30,2)</f>
        <v>0</v>
      </c>
      <c r="H30" s="252"/>
      <c r="I30" s="253">
        <f>ROUND(E30*H30,2)</f>
        <v>0</v>
      </c>
      <c r="J30" s="252"/>
      <c r="K30" s="253">
        <f>ROUND(E30*J30,2)</f>
        <v>0</v>
      </c>
      <c r="L30" s="253">
        <v>21</v>
      </c>
      <c r="M30" s="253">
        <f>G30*(1+L30/100)</f>
        <v>0</v>
      </c>
      <c r="N30" s="251">
        <v>0</v>
      </c>
      <c r="O30" s="251">
        <f>ROUND(E30*N30,2)</f>
        <v>0</v>
      </c>
      <c r="P30" s="251">
        <v>0</v>
      </c>
      <c r="Q30" s="251">
        <f>ROUND(E30*P30,2)</f>
        <v>0</v>
      </c>
      <c r="R30" s="253"/>
      <c r="S30" s="253" t="s">
        <v>137</v>
      </c>
      <c r="T30" s="253" t="s">
        <v>138</v>
      </c>
      <c r="U30" s="253">
        <v>0</v>
      </c>
      <c r="V30" s="253">
        <f>ROUND(E30*U30,2)</f>
        <v>0</v>
      </c>
      <c r="W30" s="253"/>
      <c r="X30" s="254" t="s">
        <v>109</v>
      </c>
      <c r="Y30" s="230" t="s">
        <v>110</v>
      </c>
      <c r="Z30" s="210"/>
      <c r="AA30" s="210"/>
      <c r="AB30" s="210"/>
      <c r="AC30" s="210"/>
      <c r="AD30" s="210"/>
      <c r="AE30" s="210"/>
      <c r="AF30" s="210"/>
      <c r="AG30" s="210" t="s">
        <v>111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234" t="s">
        <v>102</v>
      </c>
      <c r="B31" s="235" t="s">
        <v>57</v>
      </c>
      <c r="C31" s="255" t="s">
        <v>58</v>
      </c>
      <c r="D31" s="236"/>
      <c r="E31" s="237"/>
      <c r="F31" s="238"/>
      <c r="G31" s="238">
        <f>SUMIF(AG32:AG32,"&lt;&gt;NOR",G32:G32)</f>
        <v>0</v>
      </c>
      <c r="H31" s="238"/>
      <c r="I31" s="238">
        <f>SUM(I32:I32)</f>
        <v>0</v>
      </c>
      <c r="J31" s="238"/>
      <c r="K31" s="238">
        <f>SUM(K32:K32)</f>
        <v>0</v>
      </c>
      <c r="L31" s="238"/>
      <c r="M31" s="238">
        <f>SUM(M32:M32)</f>
        <v>0</v>
      </c>
      <c r="N31" s="237"/>
      <c r="O31" s="237">
        <f>SUM(O32:O32)</f>
        <v>0</v>
      </c>
      <c r="P31" s="237"/>
      <c r="Q31" s="237">
        <f>SUM(Q32:Q32)</f>
        <v>0</v>
      </c>
      <c r="R31" s="238"/>
      <c r="S31" s="238"/>
      <c r="T31" s="238"/>
      <c r="U31" s="238"/>
      <c r="V31" s="238">
        <f>SUM(V32:V32)</f>
        <v>0</v>
      </c>
      <c r="W31" s="238"/>
      <c r="X31" s="239"/>
      <c r="Y31" s="233"/>
      <c r="AG31" t="s">
        <v>103</v>
      </c>
    </row>
    <row r="32" spans="1:60" outlineLevel="1" x14ac:dyDescent="0.2">
      <c r="A32" s="248">
        <v>6</v>
      </c>
      <c r="B32" s="249" t="s">
        <v>143</v>
      </c>
      <c r="C32" s="256" t="s">
        <v>144</v>
      </c>
      <c r="D32" s="250" t="s">
        <v>145</v>
      </c>
      <c r="E32" s="251">
        <v>26.40924</v>
      </c>
      <c r="F32" s="252"/>
      <c r="G32" s="253">
        <f>ROUND(E32*F32,2)</f>
        <v>0</v>
      </c>
      <c r="H32" s="252"/>
      <c r="I32" s="253">
        <f>ROUND(E32*H32,2)</f>
        <v>0</v>
      </c>
      <c r="J32" s="252"/>
      <c r="K32" s="253">
        <f>ROUND(E32*J32,2)</f>
        <v>0</v>
      </c>
      <c r="L32" s="253">
        <v>21</v>
      </c>
      <c r="M32" s="253">
        <f>G32*(1+L32/100)</f>
        <v>0</v>
      </c>
      <c r="N32" s="251">
        <v>0</v>
      </c>
      <c r="O32" s="251">
        <f>ROUND(E32*N32,2)</f>
        <v>0</v>
      </c>
      <c r="P32" s="251">
        <v>0</v>
      </c>
      <c r="Q32" s="251">
        <f>ROUND(E32*P32,2)</f>
        <v>0</v>
      </c>
      <c r="R32" s="253"/>
      <c r="S32" s="253" t="s">
        <v>107</v>
      </c>
      <c r="T32" s="253" t="s">
        <v>107</v>
      </c>
      <c r="U32" s="253">
        <v>0</v>
      </c>
      <c r="V32" s="253">
        <f>ROUND(E32*U32,2)</f>
        <v>0</v>
      </c>
      <c r="W32" s="253"/>
      <c r="X32" s="254" t="s">
        <v>109</v>
      </c>
      <c r="Y32" s="230" t="s">
        <v>110</v>
      </c>
      <c r="Z32" s="210"/>
      <c r="AA32" s="210"/>
      <c r="AB32" s="210"/>
      <c r="AC32" s="210"/>
      <c r="AD32" s="210"/>
      <c r="AE32" s="210"/>
      <c r="AF32" s="210"/>
      <c r="AG32" s="210" t="s">
        <v>111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">
      <c r="A33" s="234" t="s">
        <v>102</v>
      </c>
      <c r="B33" s="235" t="s">
        <v>59</v>
      </c>
      <c r="C33" s="255" t="s">
        <v>60</v>
      </c>
      <c r="D33" s="236"/>
      <c r="E33" s="237"/>
      <c r="F33" s="238"/>
      <c r="G33" s="238">
        <f>SUMIF(AG34:AG51,"&lt;&gt;NOR",G34:G51)</f>
        <v>0</v>
      </c>
      <c r="H33" s="238"/>
      <c r="I33" s="238">
        <f>SUM(I34:I51)</f>
        <v>0</v>
      </c>
      <c r="J33" s="238"/>
      <c r="K33" s="238">
        <f>SUM(K34:K51)</f>
        <v>0</v>
      </c>
      <c r="L33" s="238"/>
      <c r="M33" s="238">
        <f>SUM(M34:M51)</f>
        <v>0</v>
      </c>
      <c r="N33" s="237"/>
      <c r="O33" s="237">
        <f>SUM(O34:O51)</f>
        <v>3.26</v>
      </c>
      <c r="P33" s="237"/>
      <c r="Q33" s="237">
        <f>SUM(Q34:Q51)</f>
        <v>2.76</v>
      </c>
      <c r="R33" s="238"/>
      <c r="S33" s="238"/>
      <c r="T33" s="238"/>
      <c r="U33" s="238"/>
      <c r="V33" s="238">
        <f>SUM(V34:V51)</f>
        <v>0</v>
      </c>
      <c r="W33" s="238"/>
      <c r="X33" s="239"/>
      <c r="Y33" s="233"/>
      <c r="AG33" t="s">
        <v>103</v>
      </c>
    </row>
    <row r="34" spans="1:60" outlineLevel="1" x14ac:dyDescent="0.2">
      <c r="A34" s="241">
        <v>7</v>
      </c>
      <c r="B34" s="242" t="s">
        <v>146</v>
      </c>
      <c r="C34" s="257" t="s">
        <v>147</v>
      </c>
      <c r="D34" s="243" t="s">
        <v>148</v>
      </c>
      <c r="E34" s="244">
        <v>5.4074999999999998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4">
        <v>0</v>
      </c>
      <c r="O34" s="244">
        <f>ROUND(E34*N34,2)</f>
        <v>0</v>
      </c>
      <c r="P34" s="244">
        <v>0</v>
      </c>
      <c r="Q34" s="244">
        <f>ROUND(E34*P34,2)</f>
        <v>0</v>
      </c>
      <c r="R34" s="246"/>
      <c r="S34" s="246" t="s">
        <v>149</v>
      </c>
      <c r="T34" s="246" t="s">
        <v>108</v>
      </c>
      <c r="U34" s="246">
        <v>0</v>
      </c>
      <c r="V34" s="246">
        <f>ROUND(E34*U34,2)</f>
        <v>0</v>
      </c>
      <c r="W34" s="246"/>
      <c r="X34" s="247" t="s">
        <v>109</v>
      </c>
      <c r="Y34" s="230" t="s">
        <v>110</v>
      </c>
      <c r="Z34" s="210"/>
      <c r="AA34" s="210"/>
      <c r="AB34" s="210"/>
      <c r="AC34" s="210"/>
      <c r="AD34" s="210"/>
      <c r="AE34" s="210"/>
      <c r="AF34" s="210"/>
      <c r="AG34" s="210" t="s">
        <v>111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27"/>
      <c r="B35" s="228"/>
      <c r="C35" s="258" t="s">
        <v>150</v>
      </c>
      <c r="D35" s="231"/>
      <c r="E35" s="232">
        <v>5.41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118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41">
        <v>8</v>
      </c>
      <c r="B36" s="242" t="s">
        <v>151</v>
      </c>
      <c r="C36" s="257" t="s">
        <v>152</v>
      </c>
      <c r="D36" s="243" t="s">
        <v>153</v>
      </c>
      <c r="E36" s="244">
        <v>128.80000000000001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2.0000000000000001E-4</v>
      </c>
      <c r="O36" s="244">
        <f>ROUND(E36*N36,2)</f>
        <v>0.03</v>
      </c>
      <c r="P36" s="244">
        <v>0</v>
      </c>
      <c r="Q36" s="244">
        <f>ROUND(E36*P36,2)</f>
        <v>0</v>
      </c>
      <c r="R36" s="246"/>
      <c r="S36" s="246" t="s">
        <v>107</v>
      </c>
      <c r="T36" s="246" t="s">
        <v>107</v>
      </c>
      <c r="U36" s="246">
        <v>0</v>
      </c>
      <c r="V36" s="246">
        <f>ROUND(E36*U36,2)</f>
        <v>0</v>
      </c>
      <c r="W36" s="246"/>
      <c r="X36" s="247" t="s">
        <v>109</v>
      </c>
      <c r="Y36" s="230" t="s">
        <v>110</v>
      </c>
      <c r="Z36" s="210"/>
      <c r="AA36" s="210"/>
      <c r="AB36" s="210"/>
      <c r="AC36" s="210"/>
      <c r="AD36" s="210"/>
      <c r="AE36" s="210"/>
      <c r="AF36" s="210"/>
      <c r="AG36" s="210" t="s">
        <v>154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27"/>
      <c r="B37" s="228"/>
      <c r="C37" s="258" t="s">
        <v>155</v>
      </c>
      <c r="D37" s="231"/>
      <c r="E37" s="232">
        <v>128.80000000000001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118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1">
        <v>9</v>
      </c>
      <c r="B38" s="242" t="s">
        <v>156</v>
      </c>
      <c r="C38" s="257" t="s">
        <v>157</v>
      </c>
      <c r="D38" s="243" t="s">
        <v>158</v>
      </c>
      <c r="E38" s="244">
        <v>460</v>
      </c>
      <c r="F38" s="245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4">
        <v>0</v>
      </c>
      <c r="O38" s="244">
        <f>ROUND(E38*N38,2)</f>
        <v>0</v>
      </c>
      <c r="P38" s="244">
        <v>0</v>
      </c>
      <c r="Q38" s="244">
        <f>ROUND(E38*P38,2)</f>
        <v>0</v>
      </c>
      <c r="R38" s="246"/>
      <c r="S38" s="246" t="s">
        <v>149</v>
      </c>
      <c r="T38" s="246" t="s">
        <v>108</v>
      </c>
      <c r="U38" s="246">
        <v>0</v>
      </c>
      <c r="V38" s="246">
        <f>ROUND(E38*U38,2)</f>
        <v>0</v>
      </c>
      <c r="W38" s="246"/>
      <c r="X38" s="247" t="s">
        <v>109</v>
      </c>
      <c r="Y38" s="230" t="s">
        <v>110</v>
      </c>
      <c r="Z38" s="210"/>
      <c r="AA38" s="210"/>
      <c r="AB38" s="210"/>
      <c r="AC38" s="210"/>
      <c r="AD38" s="210"/>
      <c r="AE38" s="210"/>
      <c r="AF38" s="210"/>
      <c r="AG38" s="210" t="s">
        <v>111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27"/>
      <c r="B39" s="228"/>
      <c r="C39" s="258" t="s">
        <v>159</v>
      </c>
      <c r="D39" s="231"/>
      <c r="E39" s="232">
        <v>460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118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1">
        <v>10</v>
      </c>
      <c r="B40" s="242" t="s">
        <v>160</v>
      </c>
      <c r="C40" s="257" t="s">
        <v>161</v>
      </c>
      <c r="D40" s="243" t="s">
        <v>148</v>
      </c>
      <c r="E40" s="244">
        <v>5.1520000000000001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4">
        <v>1.549E-2</v>
      </c>
      <c r="O40" s="244">
        <f>ROUND(E40*N40,2)</f>
        <v>0.08</v>
      </c>
      <c r="P40" s="244">
        <v>0</v>
      </c>
      <c r="Q40" s="244">
        <f>ROUND(E40*P40,2)</f>
        <v>0</v>
      </c>
      <c r="R40" s="246"/>
      <c r="S40" s="246" t="s">
        <v>107</v>
      </c>
      <c r="T40" s="246" t="s">
        <v>107</v>
      </c>
      <c r="U40" s="246">
        <v>0</v>
      </c>
      <c r="V40" s="246">
        <f>ROUND(E40*U40,2)</f>
        <v>0</v>
      </c>
      <c r="W40" s="246"/>
      <c r="X40" s="247" t="s">
        <v>109</v>
      </c>
      <c r="Y40" s="230" t="s">
        <v>110</v>
      </c>
      <c r="Z40" s="210"/>
      <c r="AA40" s="210"/>
      <c r="AB40" s="210"/>
      <c r="AC40" s="210"/>
      <c r="AD40" s="210"/>
      <c r="AE40" s="210"/>
      <c r="AF40" s="210"/>
      <c r="AG40" s="210" t="s">
        <v>154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27"/>
      <c r="B41" s="228"/>
      <c r="C41" s="258" t="s">
        <v>162</v>
      </c>
      <c r="D41" s="231"/>
      <c r="E41" s="232">
        <v>5.15</v>
      </c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118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8">
        <v>11</v>
      </c>
      <c r="B42" s="249" t="s">
        <v>163</v>
      </c>
      <c r="C42" s="256" t="s">
        <v>164</v>
      </c>
      <c r="D42" s="250" t="s">
        <v>136</v>
      </c>
      <c r="E42" s="251">
        <v>46</v>
      </c>
      <c r="F42" s="252"/>
      <c r="G42" s="253">
        <f>ROUND(E42*F42,2)</f>
        <v>0</v>
      </c>
      <c r="H42" s="252"/>
      <c r="I42" s="253">
        <f>ROUND(E42*H42,2)</f>
        <v>0</v>
      </c>
      <c r="J42" s="252"/>
      <c r="K42" s="253">
        <f>ROUND(E42*J42,2)</f>
        <v>0</v>
      </c>
      <c r="L42" s="253">
        <v>21</v>
      </c>
      <c r="M42" s="253">
        <f>G42*(1+L42/100)</f>
        <v>0</v>
      </c>
      <c r="N42" s="251">
        <v>3.32E-3</v>
      </c>
      <c r="O42" s="251">
        <f>ROUND(E42*N42,2)</f>
        <v>0.15</v>
      </c>
      <c r="P42" s="251">
        <v>0</v>
      </c>
      <c r="Q42" s="251">
        <f>ROUND(E42*P42,2)</f>
        <v>0</v>
      </c>
      <c r="R42" s="253"/>
      <c r="S42" s="253" t="s">
        <v>107</v>
      </c>
      <c r="T42" s="253" t="s">
        <v>107</v>
      </c>
      <c r="U42" s="253">
        <v>0</v>
      </c>
      <c r="V42" s="253">
        <f>ROUND(E42*U42,2)</f>
        <v>0</v>
      </c>
      <c r="W42" s="253"/>
      <c r="X42" s="254" t="s">
        <v>109</v>
      </c>
      <c r="Y42" s="230" t="s">
        <v>110</v>
      </c>
      <c r="Z42" s="210"/>
      <c r="AA42" s="210"/>
      <c r="AB42" s="210"/>
      <c r="AC42" s="210"/>
      <c r="AD42" s="210"/>
      <c r="AE42" s="210"/>
      <c r="AF42" s="210"/>
      <c r="AG42" s="210" t="s">
        <v>154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1">
        <v>12</v>
      </c>
      <c r="B43" s="242" t="s">
        <v>165</v>
      </c>
      <c r="C43" s="257" t="s">
        <v>166</v>
      </c>
      <c r="D43" s="243" t="s">
        <v>153</v>
      </c>
      <c r="E43" s="244">
        <v>230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4">
        <v>0</v>
      </c>
      <c r="O43" s="244">
        <f>ROUND(E43*N43,2)</f>
        <v>0</v>
      </c>
      <c r="P43" s="244">
        <v>0</v>
      </c>
      <c r="Q43" s="244">
        <f>ROUND(E43*P43,2)</f>
        <v>0</v>
      </c>
      <c r="R43" s="246"/>
      <c r="S43" s="246" t="s">
        <v>107</v>
      </c>
      <c r="T43" s="246" t="s">
        <v>107</v>
      </c>
      <c r="U43" s="246">
        <v>0</v>
      </c>
      <c r="V43" s="246">
        <f>ROUND(E43*U43,2)</f>
        <v>0</v>
      </c>
      <c r="W43" s="246"/>
      <c r="X43" s="247" t="s">
        <v>109</v>
      </c>
      <c r="Y43" s="230" t="s">
        <v>110</v>
      </c>
      <c r="Z43" s="210"/>
      <c r="AA43" s="210"/>
      <c r="AB43" s="210"/>
      <c r="AC43" s="210"/>
      <c r="AD43" s="210"/>
      <c r="AE43" s="210"/>
      <c r="AF43" s="210"/>
      <c r="AG43" s="210" t="s">
        <v>154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27"/>
      <c r="B44" s="228"/>
      <c r="C44" s="258" t="s">
        <v>167</v>
      </c>
      <c r="D44" s="231"/>
      <c r="E44" s="232">
        <v>230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118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1">
        <v>13</v>
      </c>
      <c r="B45" s="242" t="s">
        <v>168</v>
      </c>
      <c r="C45" s="257" t="s">
        <v>169</v>
      </c>
      <c r="D45" s="243" t="s">
        <v>153</v>
      </c>
      <c r="E45" s="244">
        <v>230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4">
        <v>0</v>
      </c>
      <c r="O45" s="244">
        <f>ROUND(E45*N45,2)</f>
        <v>0</v>
      </c>
      <c r="P45" s="244">
        <v>1.2E-2</v>
      </c>
      <c r="Q45" s="244">
        <f>ROUND(E45*P45,2)</f>
        <v>2.76</v>
      </c>
      <c r="R45" s="246"/>
      <c r="S45" s="246" t="s">
        <v>107</v>
      </c>
      <c r="T45" s="246" t="s">
        <v>107</v>
      </c>
      <c r="U45" s="246">
        <v>0</v>
      </c>
      <c r="V45" s="246">
        <f>ROUND(E45*U45,2)</f>
        <v>0</v>
      </c>
      <c r="W45" s="246"/>
      <c r="X45" s="247" t="s">
        <v>109</v>
      </c>
      <c r="Y45" s="230" t="s">
        <v>110</v>
      </c>
      <c r="Z45" s="210"/>
      <c r="AA45" s="210"/>
      <c r="AB45" s="210"/>
      <c r="AC45" s="210"/>
      <c r="AD45" s="210"/>
      <c r="AE45" s="210"/>
      <c r="AF45" s="210"/>
      <c r="AG45" s="210" t="s">
        <v>154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27"/>
      <c r="B46" s="228"/>
      <c r="C46" s="258" t="s">
        <v>167</v>
      </c>
      <c r="D46" s="231"/>
      <c r="E46" s="232">
        <v>230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118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1">
        <v>14</v>
      </c>
      <c r="B47" s="242" t="s">
        <v>170</v>
      </c>
      <c r="C47" s="257" t="s">
        <v>171</v>
      </c>
      <c r="D47" s="243" t="s">
        <v>148</v>
      </c>
      <c r="E47" s="244">
        <v>4.968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4">
        <v>2.3570000000000001E-2</v>
      </c>
      <c r="O47" s="244">
        <f>ROUND(E47*N47,2)</f>
        <v>0.12</v>
      </c>
      <c r="P47" s="244">
        <v>0</v>
      </c>
      <c r="Q47" s="244">
        <f>ROUND(E47*P47,2)</f>
        <v>0</v>
      </c>
      <c r="R47" s="246"/>
      <c r="S47" s="246" t="s">
        <v>107</v>
      </c>
      <c r="T47" s="246" t="s">
        <v>107</v>
      </c>
      <c r="U47" s="246">
        <v>0</v>
      </c>
      <c r="V47" s="246">
        <f>ROUND(E47*U47,2)</f>
        <v>0</v>
      </c>
      <c r="W47" s="246"/>
      <c r="X47" s="247" t="s">
        <v>109</v>
      </c>
      <c r="Y47" s="230" t="s">
        <v>110</v>
      </c>
      <c r="Z47" s="210"/>
      <c r="AA47" s="210"/>
      <c r="AB47" s="210"/>
      <c r="AC47" s="210"/>
      <c r="AD47" s="210"/>
      <c r="AE47" s="210"/>
      <c r="AF47" s="210"/>
      <c r="AG47" s="210" t="s">
        <v>154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27"/>
      <c r="B48" s="228"/>
      <c r="C48" s="258" t="s">
        <v>172</v>
      </c>
      <c r="D48" s="231"/>
      <c r="E48" s="232">
        <v>4.97</v>
      </c>
      <c r="F48" s="230"/>
      <c r="G48" s="230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118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2.5" outlineLevel="1" x14ac:dyDescent="0.2">
      <c r="A49" s="248">
        <v>15</v>
      </c>
      <c r="B49" s="249" t="s">
        <v>173</v>
      </c>
      <c r="C49" s="256" t="s">
        <v>174</v>
      </c>
      <c r="D49" s="250" t="s">
        <v>145</v>
      </c>
      <c r="E49" s="251">
        <v>3.2513299999999998</v>
      </c>
      <c r="F49" s="252"/>
      <c r="G49" s="253">
        <f>ROUND(E49*F49,2)</f>
        <v>0</v>
      </c>
      <c r="H49" s="252"/>
      <c r="I49" s="253">
        <f>ROUND(E49*H49,2)</f>
        <v>0</v>
      </c>
      <c r="J49" s="252"/>
      <c r="K49" s="253">
        <f>ROUND(E49*J49,2)</f>
        <v>0</v>
      </c>
      <c r="L49" s="253">
        <v>21</v>
      </c>
      <c r="M49" s="253">
        <f>G49*(1+L49/100)</f>
        <v>0</v>
      </c>
      <c r="N49" s="251">
        <v>0</v>
      </c>
      <c r="O49" s="251">
        <f>ROUND(E49*N49,2)</f>
        <v>0</v>
      </c>
      <c r="P49" s="251">
        <v>0</v>
      </c>
      <c r="Q49" s="251">
        <f>ROUND(E49*P49,2)</f>
        <v>0</v>
      </c>
      <c r="R49" s="253"/>
      <c r="S49" s="253" t="s">
        <v>107</v>
      </c>
      <c r="T49" s="253" t="s">
        <v>107</v>
      </c>
      <c r="U49" s="253">
        <v>0</v>
      </c>
      <c r="V49" s="253">
        <f>ROUND(E49*U49,2)</f>
        <v>0</v>
      </c>
      <c r="W49" s="253"/>
      <c r="X49" s="254" t="s">
        <v>109</v>
      </c>
      <c r="Y49" s="230" t="s">
        <v>110</v>
      </c>
      <c r="Z49" s="210"/>
      <c r="AA49" s="210"/>
      <c r="AB49" s="210"/>
      <c r="AC49" s="210"/>
      <c r="AD49" s="210"/>
      <c r="AE49" s="210"/>
      <c r="AF49" s="210"/>
      <c r="AG49" s="210" t="s">
        <v>175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1">
        <v>16</v>
      </c>
      <c r="B50" s="242" t="s">
        <v>176</v>
      </c>
      <c r="C50" s="257" t="s">
        <v>177</v>
      </c>
      <c r="D50" s="243" t="s">
        <v>148</v>
      </c>
      <c r="E50" s="244">
        <v>5.2290000000000001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4">
        <v>0.55000000000000004</v>
      </c>
      <c r="O50" s="244">
        <f>ROUND(E50*N50,2)</f>
        <v>2.88</v>
      </c>
      <c r="P50" s="244">
        <v>0</v>
      </c>
      <c r="Q50" s="244">
        <f>ROUND(E50*P50,2)</f>
        <v>0</v>
      </c>
      <c r="R50" s="246" t="s">
        <v>114</v>
      </c>
      <c r="S50" s="246" t="s">
        <v>107</v>
      </c>
      <c r="T50" s="246" t="s">
        <v>107</v>
      </c>
      <c r="U50" s="246">
        <v>0</v>
      </c>
      <c r="V50" s="246">
        <f>ROUND(E50*U50,2)</f>
        <v>0</v>
      </c>
      <c r="W50" s="246"/>
      <c r="X50" s="247" t="s">
        <v>115</v>
      </c>
      <c r="Y50" s="230" t="s">
        <v>110</v>
      </c>
      <c r="Z50" s="210"/>
      <c r="AA50" s="210"/>
      <c r="AB50" s="210"/>
      <c r="AC50" s="210"/>
      <c r="AD50" s="210"/>
      <c r="AE50" s="210"/>
      <c r="AF50" s="210"/>
      <c r="AG50" s="210" t="s">
        <v>178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27"/>
      <c r="B51" s="228"/>
      <c r="C51" s="258" t="s">
        <v>179</v>
      </c>
      <c r="D51" s="231"/>
      <c r="E51" s="232">
        <v>5.2290000000000001</v>
      </c>
      <c r="F51" s="230"/>
      <c r="G51" s="230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118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x14ac:dyDescent="0.2">
      <c r="A52" s="234" t="s">
        <v>102</v>
      </c>
      <c r="B52" s="235" t="s">
        <v>61</v>
      </c>
      <c r="C52" s="255" t="s">
        <v>62</v>
      </c>
      <c r="D52" s="236"/>
      <c r="E52" s="237"/>
      <c r="F52" s="238"/>
      <c r="G52" s="238">
        <f>SUMIF(AG53:AG58,"&lt;&gt;NOR",G53:G58)</f>
        <v>0</v>
      </c>
      <c r="H52" s="238"/>
      <c r="I52" s="238">
        <f>SUM(I53:I58)</f>
        <v>0</v>
      </c>
      <c r="J52" s="238"/>
      <c r="K52" s="238">
        <f>SUM(K53:K58)</f>
        <v>0</v>
      </c>
      <c r="L52" s="238"/>
      <c r="M52" s="238">
        <f>SUM(M53:M58)</f>
        <v>0</v>
      </c>
      <c r="N52" s="237"/>
      <c r="O52" s="237">
        <f>SUM(O53:O58)</f>
        <v>1.4</v>
      </c>
      <c r="P52" s="237"/>
      <c r="Q52" s="237">
        <f>SUM(Q53:Q58)</f>
        <v>0</v>
      </c>
      <c r="R52" s="238"/>
      <c r="S52" s="238"/>
      <c r="T52" s="238"/>
      <c r="U52" s="238"/>
      <c r="V52" s="238">
        <f>SUM(V53:V58)</f>
        <v>127.79</v>
      </c>
      <c r="W52" s="238"/>
      <c r="X52" s="239"/>
      <c r="Y52" s="233"/>
      <c r="AG52" t="s">
        <v>103</v>
      </c>
    </row>
    <row r="53" spans="1:60" outlineLevel="1" x14ac:dyDescent="0.2">
      <c r="A53" s="248">
        <v>17</v>
      </c>
      <c r="B53" s="249" t="s">
        <v>180</v>
      </c>
      <c r="C53" s="256" t="s">
        <v>181</v>
      </c>
      <c r="D53" s="250" t="s">
        <v>136</v>
      </c>
      <c r="E53" s="251">
        <v>10</v>
      </c>
      <c r="F53" s="252"/>
      <c r="G53" s="253">
        <f>ROUND(E53*F53,2)</f>
        <v>0</v>
      </c>
      <c r="H53" s="252"/>
      <c r="I53" s="253">
        <f>ROUND(E53*H53,2)</f>
        <v>0</v>
      </c>
      <c r="J53" s="252"/>
      <c r="K53" s="253">
        <f>ROUND(E53*J53,2)</f>
        <v>0</v>
      </c>
      <c r="L53" s="253">
        <v>21</v>
      </c>
      <c r="M53" s="253">
        <f>G53*(1+L53/100)</f>
        <v>0</v>
      </c>
      <c r="N53" s="251">
        <v>4.0699999999999998E-3</v>
      </c>
      <c r="O53" s="251">
        <f>ROUND(E53*N53,2)</f>
        <v>0.04</v>
      </c>
      <c r="P53" s="251">
        <v>0</v>
      </c>
      <c r="Q53" s="251">
        <f>ROUND(E53*P53,2)</f>
        <v>0</v>
      </c>
      <c r="R53" s="253"/>
      <c r="S53" s="253" t="s">
        <v>107</v>
      </c>
      <c r="T53" s="253" t="s">
        <v>107</v>
      </c>
      <c r="U53" s="253">
        <v>0.98899000000000004</v>
      </c>
      <c r="V53" s="253">
        <f>ROUND(E53*U53,2)</f>
        <v>9.89</v>
      </c>
      <c r="W53" s="253"/>
      <c r="X53" s="254" t="s">
        <v>109</v>
      </c>
      <c r="Y53" s="230" t="s">
        <v>110</v>
      </c>
      <c r="Z53" s="210"/>
      <c r="AA53" s="210"/>
      <c r="AB53" s="210"/>
      <c r="AC53" s="210"/>
      <c r="AD53" s="210"/>
      <c r="AE53" s="210"/>
      <c r="AF53" s="210"/>
      <c r="AG53" s="210" t="s">
        <v>154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8">
        <v>18</v>
      </c>
      <c r="B54" s="249" t="s">
        <v>182</v>
      </c>
      <c r="C54" s="256" t="s">
        <v>183</v>
      </c>
      <c r="D54" s="250" t="s">
        <v>153</v>
      </c>
      <c r="E54" s="251">
        <v>130</v>
      </c>
      <c r="F54" s="252"/>
      <c r="G54" s="253">
        <f>ROUND(E54*F54,2)</f>
        <v>0</v>
      </c>
      <c r="H54" s="252"/>
      <c r="I54" s="253">
        <f>ROUND(E54*H54,2)</f>
        <v>0</v>
      </c>
      <c r="J54" s="252"/>
      <c r="K54" s="253">
        <f>ROUND(E54*J54,2)</f>
        <v>0</v>
      </c>
      <c r="L54" s="253">
        <v>21</v>
      </c>
      <c r="M54" s="253">
        <f>G54*(1+L54/100)</f>
        <v>0</v>
      </c>
      <c r="N54" s="251">
        <v>3.7499999999999999E-3</v>
      </c>
      <c r="O54" s="251">
        <f>ROUND(E54*N54,2)</f>
        <v>0.49</v>
      </c>
      <c r="P54" s="251">
        <v>0</v>
      </c>
      <c r="Q54" s="251">
        <f>ROUND(E54*P54,2)</f>
        <v>0</v>
      </c>
      <c r="R54" s="253"/>
      <c r="S54" s="253" t="s">
        <v>107</v>
      </c>
      <c r="T54" s="253" t="s">
        <v>107</v>
      </c>
      <c r="U54" s="253">
        <v>0.74</v>
      </c>
      <c r="V54" s="253">
        <f>ROUND(E54*U54,2)</f>
        <v>96.2</v>
      </c>
      <c r="W54" s="253"/>
      <c r="X54" s="254" t="s">
        <v>109</v>
      </c>
      <c r="Y54" s="230" t="s">
        <v>110</v>
      </c>
      <c r="Z54" s="210"/>
      <c r="AA54" s="210"/>
      <c r="AB54" s="210"/>
      <c r="AC54" s="210"/>
      <c r="AD54" s="210"/>
      <c r="AE54" s="210"/>
      <c r="AF54" s="210"/>
      <c r="AG54" s="210" t="s">
        <v>154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1" x14ac:dyDescent="0.2">
      <c r="A55" s="248">
        <v>19</v>
      </c>
      <c r="B55" s="249" t="s">
        <v>184</v>
      </c>
      <c r="C55" s="256" t="s">
        <v>185</v>
      </c>
      <c r="D55" s="250" t="s">
        <v>153</v>
      </c>
      <c r="E55" s="251">
        <v>35</v>
      </c>
      <c r="F55" s="252"/>
      <c r="G55" s="253">
        <f>ROUND(E55*F55,2)</f>
        <v>0</v>
      </c>
      <c r="H55" s="252"/>
      <c r="I55" s="253">
        <f>ROUND(E55*H55,2)</f>
        <v>0</v>
      </c>
      <c r="J55" s="252"/>
      <c r="K55" s="253">
        <f>ROUND(E55*J55,2)</f>
        <v>0</v>
      </c>
      <c r="L55" s="253">
        <v>21</v>
      </c>
      <c r="M55" s="253">
        <f>G55*(1+L55/100)</f>
        <v>0</v>
      </c>
      <c r="N55" s="251">
        <v>3.7399999999999998E-3</v>
      </c>
      <c r="O55" s="251">
        <f>ROUND(E55*N55,2)</f>
        <v>0.13</v>
      </c>
      <c r="P55" s="251">
        <v>0</v>
      </c>
      <c r="Q55" s="251">
        <f>ROUND(E55*P55,2)</f>
        <v>0</v>
      </c>
      <c r="R55" s="253"/>
      <c r="S55" s="253" t="s">
        <v>107</v>
      </c>
      <c r="T55" s="253" t="s">
        <v>107</v>
      </c>
      <c r="U55" s="253">
        <v>0.62</v>
      </c>
      <c r="V55" s="253">
        <f>ROUND(E55*U55,2)</f>
        <v>21.7</v>
      </c>
      <c r="W55" s="253"/>
      <c r="X55" s="254" t="s">
        <v>109</v>
      </c>
      <c r="Y55" s="230" t="s">
        <v>110</v>
      </c>
      <c r="Z55" s="210"/>
      <c r="AA55" s="210"/>
      <c r="AB55" s="210"/>
      <c r="AC55" s="210"/>
      <c r="AD55" s="210"/>
      <c r="AE55" s="210"/>
      <c r="AF55" s="210"/>
      <c r="AG55" s="210" t="s">
        <v>154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1" x14ac:dyDescent="0.2">
      <c r="A56" s="248">
        <v>20</v>
      </c>
      <c r="B56" s="249" t="s">
        <v>186</v>
      </c>
      <c r="C56" s="256" t="s">
        <v>187</v>
      </c>
      <c r="D56" s="250" t="s">
        <v>153</v>
      </c>
      <c r="E56" s="251">
        <v>147</v>
      </c>
      <c r="F56" s="252"/>
      <c r="G56" s="253">
        <f>ROUND(E56*F56,2)</f>
        <v>0</v>
      </c>
      <c r="H56" s="252"/>
      <c r="I56" s="253">
        <f>ROUND(E56*H56,2)</f>
        <v>0</v>
      </c>
      <c r="J56" s="252"/>
      <c r="K56" s="253">
        <f>ROUND(E56*J56,2)</f>
        <v>0</v>
      </c>
      <c r="L56" s="253">
        <v>21</v>
      </c>
      <c r="M56" s="253">
        <f>G56*(1+L56/100)</f>
        <v>0</v>
      </c>
      <c r="N56" s="251">
        <v>4.2500000000000003E-3</v>
      </c>
      <c r="O56" s="251">
        <f>ROUND(E56*N56,2)</f>
        <v>0.62</v>
      </c>
      <c r="P56" s="251">
        <v>0</v>
      </c>
      <c r="Q56" s="251">
        <f>ROUND(E56*P56,2)</f>
        <v>0</v>
      </c>
      <c r="R56" s="253"/>
      <c r="S56" s="253" t="s">
        <v>107</v>
      </c>
      <c r="T56" s="253" t="s">
        <v>107</v>
      </c>
      <c r="U56" s="253">
        <v>0</v>
      </c>
      <c r="V56" s="253">
        <f>ROUND(E56*U56,2)</f>
        <v>0</v>
      </c>
      <c r="W56" s="253"/>
      <c r="X56" s="254" t="s">
        <v>109</v>
      </c>
      <c r="Y56" s="230" t="s">
        <v>110</v>
      </c>
      <c r="Z56" s="210"/>
      <c r="AA56" s="210"/>
      <c r="AB56" s="210"/>
      <c r="AC56" s="210"/>
      <c r="AD56" s="210"/>
      <c r="AE56" s="210"/>
      <c r="AF56" s="210"/>
      <c r="AG56" s="210" t="s">
        <v>154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48">
        <v>21</v>
      </c>
      <c r="B57" s="249" t="s">
        <v>188</v>
      </c>
      <c r="C57" s="256" t="s">
        <v>189</v>
      </c>
      <c r="D57" s="250" t="s">
        <v>153</v>
      </c>
      <c r="E57" s="251">
        <v>11</v>
      </c>
      <c r="F57" s="252"/>
      <c r="G57" s="253">
        <f>ROUND(E57*F57,2)</f>
        <v>0</v>
      </c>
      <c r="H57" s="252"/>
      <c r="I57" s="253">
        <f>ROUND(E57*H57,2)</f>
        <v>0</v>
      </c>
      <c r="J57" s="252"/>
      <c r="K57" s="253">
        <f>ROUND(E57*J57,2)</f>
        <v>0</v>
      </c>
      <c r="L57" s="253">
        <v>21</v>
      </c>
      <c r="M57" s="253">
        <f>G57*(1+L57/100)</f>
        <v>0</v>
      </c>
      <c r="N57" s="251">
        <v>1.095E-2</v>
      </c>
      <c r="O57" s="251">
        <f>ROUND(E57*N57,2)</f>
        <v>0.12</v>
      </c>
      <c r="P57" s="251">
        <v>0</v>
      </c>
      <c r="Q57" s="251">
        <f>ROUND(E57*P57,2)</f>
        <v>0</v>
      </c>
      <c r="R57" s="253"/>
      <c r="S57" s="253" t="s">
        <v>107</v>
      </c>
      <c r="T57" s="253" t="s">
        <v>107</v>
      </c>
      <c r="U57" s="253">
        <v>0</v>
      </c>
      <c r="V57" s="253">
        <f>ROUND(E57*U57,2)</f>
        <v>0</v>
      </c>
      <c r="W57" s="253"/>
      <c r="X57" s="254" t="s">
        <v>109</v>
      </c>
      <c r="Y57" s="230" t="s">
        <v>110</v>
      </c>
      <c r="Z57" s="210"/>
      <c r="AA57" s="210"/>
      <c r="AB57" s="210"/>
      <c r="AC57" s="210"/>
      <c r="AD57" s="210"/>
      <c r="AE57" s="210"/>
      <c r="AF57" s="210"/>
      <c r="AG57" s="210" t="s">
        <v>154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48">
        <v>22</v>
      </c>
      <c r="B58" s="249" t="s">
        <v>190</v>
      </c>
      <c r="C58" s="256" t="s">
        <v>191</v>
      </c>
      <c r="D58" s="250" t="s">
        <v>145</v>
      </c>
      <c r="E58" s="251">
        <v>1.1594500000000001</v>
      </c>
      <c r="F58" s="252"/>
      <c r="G58" s="253">
        <f>ROUND(E58*F58,2)</f>
        <v>0</v>
      </c>
      <c r="H58" s="252"/>
      <c r="I58" s="253">
        <f>ROUND(E58*H58,2)</f>
        <v>0</v>
      </c>
      <c r="J58" s="252"/>
      <c r="K58" s="253">
        <f>ROUND(E58*J58,2)</f>
        <v>0</v>
      </c>
      <c r="L58" s="253">
        <v>21</v>
      </c>
      <c r="M58" s="253">
        <f>G58*(1+L58/100)</f>
        <v>0</v>
      </c>
      <c r="N58" s="251">
        <v>0</v>
      </c>
      <c r="O58" s="251">
        <f>ROUND(E58*N58,2)</f>
        <v>0</v>
      </c>
      <c r="P58" s="251">
        <v>0</v>
      </c>
      <c r="Q58" s="251">
        <f>ROUND(E58*P58,2)</f>
        <v>0</v>
      </c>
      <c r="R58" s="253"/>
      <c r="S58" s="253" t="s">
        <v>107</v>
      </c>
      <c r="T58" s="253" t="s">
        <v>107</v>
      </c>
      <c r="U58" s="253">
        <v>0</v>
      </c>
      <c r="V58" s="253">
        <f>ROUND(E58*U58,2)</f>
        <v>0</v>
      </c>
      <c r="W58" s="253"/>
      <c r="X58" s="254" t="s">
        <v>109</v>
      </c>
      <c r="Y58" s="230" t="s">
        <v>110</v>
      </c>
      <c r="Z58" s="210"/>
      <c r="AA58" s="210"/>
      <c r="AB58" s="210"/>
      <c r="AC58" s="210"/>
      <c r="AD58" s="210"/>
      <c r="AE58" s="210"/>
      <c r="AF58" s="210"/>
      <c r="AG58" s="210" t="s">
        <v>175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x14ac:dyDescent="0.2">
      <c r="A59" s="234" t="s">
        <v>102</v>
      </c>
      <c r="B59" s="235" t="s">
        <v>63</v>
      </c>
      <c r="C59" s="255" t="s">
        <v>64</v>
      </c>
      <c r="D59" s="236"/>
      <c r="E59" s="237"/>
      <c r="F59" s="238"/>
      <c r="G59" s="238">
        <f>SUMIF(AG60:AG60,"&lt;&gt;NOR",G60:G60)</f>
        <v>0</v>
      </c>
      <c r="H59" s="238"/>
      <c r="I59" s="238">
        <f>SUM(I60:I60)</f>
        <v>0</v>
      </c>
      <c r="J59" s="238"/>
      <c r="K59" s="238">
        <f>SUM(K60:K60)</f>
        <v>0</v>
      </c>
      <c r="L59" s="238"/>
      <c r="M59" s="238">
        <f>SUM(M60:M60)</f>
        <v>0</v>
      </c>
      <c r="N59" s="237"/>
      <c r="O59" s="237">
        <f>SUM(O60:O60)</f>
        <v>0</v>
      </c>
      <c r="P59" s="237"/>
      <c r="Q59" s="237">
        <f>SUM(Q60:Q60)</f>
        <v>56.63</v>
      </c>
      <c r="R59" s="238"/>
      <c r="S59" s="238"/>
      <c r="T59" s="238"/>
      <c r="U59" s="238"/>
      <c r="V59" s="238">
        <f>SUM(V60:V60)</f>
        <v>0</v>
      </c>
      <c r="W59" s="238"/>
      <c r="X59" s="239"/>
      <c r="Y59" s="233"/>
      <c r="AG59" t="s">
        <v>103</v>
      </c>
    </row>
    <row r="60" spans="1:60" outlineLevel="1" x14ac:dyDescent="0.2">
      <c r="A60" s="248">
        <v>23</v>
      </c>
      <c r="B60" s="249" t="s">
        <v>192</v>
      </c>
      <c r="C60" s="256" t="s">
        <v>193</v>
      </c>
      <c r="D60" s="250" t="s">
        <v>106</v>
      </c>
      <c r="E60" s="251">
        <v>2574</v>
      </c>
      <c r="F60" s="252"/>
      <c r="G60" s="253">
        <f>ROUND(E60*F60,2)</f>
        <v>0</v>
      </c>
      <c r="H60" s="252"/>
      <c r="I60" s="253">
        <f>ROUND(E60*H60,2)</f>
        <v>0</v>
      </c>
      <c r="J60" s="252"/>
      <c r="K60" s="253">
        <f>ROUND(E60*J60,2)</f>
        <v>0</v>
      </c>
      <c r="L60" s="253">
        <v>21</v>
      </c>
      <c r="M60" s="253">
        <f>G60*(1+L60/100)</f>
        <v>0</v>
      </c>
      <c r="N60" s="251">
        <v>0</v>
      </c>
      <c r="O60" s="251">
        <f>ROUND(E60*N60,2)</f>
        <v>0</v>
      </c>
      <c r="P60" s="251">
        <v>2.1999999999999999E-2</v>
      </c>
      <c r="Q60" s="251">
        <f>ROUND(E60*P60,2)</f>
        <v>56.63</v>
      </c>
      <c r="R60" s="253"/>
      <c r="S60" s="253" t="s">
        <v>107</v>
      </c>
      <c r="T60" s="253" t="s">
        <v>107</v>
      </c>
      <c r="U60" s="253">
        <v>0</v>
      </c>
      <c r="V60" s="253">
        <f>ROUND(E60*U60,2)</f>
        <v>0</v>
      </c>
      <c r="W60" s="253"/>
      <c r="X60" s="254" t="s">
        <v>109</v>
      </c>
      <c r="Y60" s="230" t="s">
        <v>110</v>
      </c>
      <c r="Z60" s="210"/>
      <c r="AA60" s="210"/>
      <c r="AB60" s="210"/>
      <c r="AC60" s="210"/>
      <c r="AD60" s="210"/>
      <c r="AE60" s="210"/>
      <c r="AF60" s="210"/>
      <c r="AG60" s="210" t="s">
        <v>154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x14ac:dyDescent="0.2">
      <c r="A61" s="234" t="s">
        <v>102</v>
      </c>
      <c r="B61" s="235" t="s">
        <v>65</v>
      </c>
      <c r="C61" s="255" t="s">
        <v>66</v>
      </c>
      <c r="D61" s="236"/>
      <c r="E61" s="237"/>
      <c r="F61" s="238"/>
      <c r="G61" s="238">
        <f>SUMIF(AG62:AG69,"&lt;&gt;NOR",G62:G69)</f>
        <v>0</v>
      </c>
      <c r="H61" s="238"/>
      <c r="I61" s="238">
        <f>SUM(I62:I69)</f>
        <v>0</v>
      </c>
      <c r="J61" s="238"/>
      <c r="K61" s="238">
        <f>SUM(K62:K69)</f>
        <v>0</v>
      </c>
      <c r="L61" s="238"/>
      <c r="M61" s="238">
        <f>SUM(M62:M69)</f>
        <v>0</v>
      </c>
      <c r="N61" s="237"/>
      <c r="O61" s="237">
        <f>SUM(O62:O69)</f>
        <v>0</v>
      </c>
      <c r="P61" s="237"/>
      <c r="Q61" s="237">
        <f>SUM(Q62:Q69)</f>
        <v>2.36</v>
      </c>
      <c r="R61" s="238"/>
      <c r="S61" s="238"/>
      <c r="T61" s="238"/>
      <c r="U61" s="238"/>
      <c r="V61" s="238">
        <f>SUM(V62:V69)</f>
        <v>0</v>
      </c>
      <c r="W61" s="238"/>
      <c r="X61" s="239"/>
      <c r="Y61" s="233"/>
      <c r="AG61" t="s">
        <v>103</v>
      </c>
    </row>
    <row r="62" spans="1:60" outlineLevel="1" x14ac:dyDescent="0.2">
      <c r="A62" s="241">
        <v>24</v>
      </c>
      <c r="B62" s="242" t="s">
        <v>65</v>
      </c>
      <c r="C62" s="257" t="s">
        <v>194</v>
      </c>
      <c r="D62" s="243" t="s">
        <v>195</v>
      </c>
      <c r="E62" s="244">
        <v>1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4">
        <v>0</v>
      </c>
      <c r="O62" s="244">
        <f>ROUND(E62*N62,2)</f>
        <v>0</v>
      </c>
      <c r="P62" s="244">
        <v>0</v>
      </c>
      <c r="Q62" s="244">
        <f>ROUND(E62*P62,2)</f>
        <v>0</v>
      </c>
      <c r="R62" s="246"/>
      <c r="S62" s="246" t="s">
        <v>149</v>
      </c>
      <c r="T62" s="246" t="s">
        <v>108</v>
      </c>
      <c r="U62" s="246">
        <v>0</v>
      </c>
      <c r="V62" s="246">
        <f>ROUND(E62*U62,2)</f>
        <v>0</v>
      </c>
      <c r="W62" s="246"/>
      <c r="X62" s="247" t="s">
        <v>109</v>
      </c>
      <c r="Y62" s="230" t="s">
        <v>110</v>
      </c>
      <c r="Z62" s="210"/>
      <c r="AA62" s="210"/>
      <c r="AB62" s="210"/>
      <c r="AC62" s="210"/>
      <c r="AD62" s="210"/>
      <c r="AE62" s="210"/>
      <c r="AF62" s="210"/>
      <c r="AG62" s="210" t="s">
        <v>111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27"/>
      <c r="B63" s="228"/>
      <c r="C63" s="258" t="s">
        <v>196</v>
      </c>
      <c r="D63" s="231"/>
      <c r="E63" s="232"/>
      <c r="F63" s="230"/>
      <c r="G63" s="230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118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27"/>
      <c r="B64" s="228"/>
      <c r="C64" s="258" t="s">
        <v>197</v>
      </c>
      <c r="D64" s="231"/>
      <c r="E64" s="232"/>
      <c r="F64" s="230"/>
      <c r="G64" s="23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118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27"/>
      <c r="B65" s="228"/>
      <c r="C65" s="258" t="s">
        <v>198</v>
      </c>
      <c r="D65" s="231"/>
      <c r="E65" s="232"/>
      <c r="F65" s="230"/>
      <c r="G65" s="230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118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3" x14ac:dyDescent="0.2">
      <c r="A66" s="227"/>
      <c r="B66" s="228"/>
      <c r="C66" s="258" t="s">
        <v>199</v>
      </c>
      <c r="D66" s="231"/>
      <c r="E66" s="232">
        <v>1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118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3" x14ac:dyDescent="0.2">
      <c r="A67" s="227"/>
      <c r="B67" s="228"/>
      <c r="C67" s="258" t="s">
        <v>200</v>
      </c>
      <c r="D67" s="231"/>
      <c r="E67" s="232"/>
      <c r="F67" s="230"/>
      <c r="G67" s="230"/>
      <c r="H67" s="230"/>
      <c r="I67" s="230"/>
      <c r="J67" s="230"/>
      <c r="K67" s="230"/>
      <c r="L67" s="230"/>
      <c r="M67" s="230"/>
      <c r="N67" s="229"/>
      <c r="O67" s="229"/>
      <c r="P67" s="229"/>
      <c r="Q67" s="229"/>
      <c r="R67" s="230"/>
      <c r="S67" s="230"/>
      <c r="T67" s="230"/>
      <c r="U67" s="230"/>
      <c r="V67" s="230"/>
      <c r="W67" s="230"/>
      <c r="X67" s="230"/>
      <c r="Y67" s="230"/>
      <c r="Z67" s="210"/>
      <c r="AA67" s="210"/>
      <c r="AB67" s="210"/>
      <c r="AC67" s="210"/>
      <c r="AD67" s="210"/>
      <c r="AE67" s="210"/>
      <c r="AF67" s="210"/>
      <c r="AG67" s="210" t="s">
        <v>118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1">
        <v>25</v>
      </c>
      <c r="B68" s="242" t="s">
        <v>201</v>
      </c>
      <c r="C68" s="257" t="s">
        <v>202</v>
      </c>
      <c r="D68" s="243" t="s">
        <v>106</v>
      </c>
      <c r="E68" s="244">
        <v>112.32</v>
      </c>
      <c r="F68" s="245"/>
      <c r="G68" s="246">
        <f>ROUND(E68*F68,2)</f>
        <v>0</v>
      </c>
      <c r="H68" s="245"/>
      <c r="I68" s="246">
        <f>ROUND(E68*H68,2)</f>
        <v>0</v>
      </c>
      <c r="J68" s="245"/>
      <c r="K68" s="246">
        <f>ROUND(E68*J68,2)</f>
        <v>0</v>
      </c>
      <c r="L68" s="246">
        <v>21</v>
      </c>
      <c r="M68" s="246">
        <f>G68*(1+L68/100)</f>
        <v>0</v>
      </c>
      <c r="N68" s="244">
        <v>0</v>
      </c>
      <c r="O68" s="244">
        <f>ROUND(E68*N68,2)</f>
        <v>0</v>
      </c>
      <c r="P68" s="244">
        <v>2.1000000000000001E-2</v>
      </c>
      <c r="Q68" s="244">
        <f>ROUND(E68*P68,2)</f>
        <v>2.36</v>
      </c>
      <c r="R68" s="246"/>
      <c r="S68" s="246" t="s">
        <v>107</v>
      </c>
      <c r="T68" s="246" t="s">
        <v>107</v>
      </c>
      <c r="U68" s="246">
        <v>0</v>
      </c>
      <c r="V68" s="246">
        <f>ROUND(E68*U68,2)</f>
        <v>0</v>
      </c>
      <c r="W68" s="246"/>
      <c r="X68" s="247" t="s">
        <v>109</v>
      </c>
      <c r="Y68" s="230" t="s">
        <v>110</v>
      </c>
      <c r="Z68" s="210"/>
      <c r="AA68" s="210"/>
      <c r="AB68" s="210"/>
      <c r="AC68" s="210"/>
      <c r="AD68" s="210"/>
      <c r="AE68" s="210"/>
      <c r="AF68" s="210"/>
      <c r="AG68" s="210" t="s">
        <v>154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">
      <c r="A69" s="227"/>
      <c r="B69" s="228"/>
      <c r="C69" s="258" t="s">
        <v>203</v>
      </c>
      <c r="D69" s="231"/>
      <c r="E69" s="232">
        <v>112.32</v>
      </c>
      <c r="F69" s="230"/>
      <c r="G69" s="230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118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x14ac:dyDescent="0.2">
      <c r="A70" s="234" t="s">
        <v>102</v>
      </c>
      <c r="B70" s="235" t="s">
        <v>67</v>
      </c>
      <c r="C70" s="255" t="s">
        <v>68</v>
      </c>
      <c r="D70" s="236"/>
      <c r="E70" s="237"/>
      <c r="F70" s="238"/>
      <c r="G70" s="238">
        <f>SUMIF(AG71:AG74,"&lt;&gt;NOR",G71:G74)</f>
        <v>0</v>
      </c>
      <c r="H70" s="238"/>
      <c r="I70" s="238">
        <f>SUM(I71:I74)</f>
        <v>0</v>
      </c>
      <c r="J70" s="238"/>
      <c r="K70" s="238">
        <f>SUM(K71:K74)</f>
        <v>0</v>
      </c>
      <c r="L70" s="238"/>
      <c r="M70" s="238">
        <f>SUM(M71:M74)</f>
        <v>0</v>
      </c>
      <c r="N70" s="237"/>
      <c r="O70" s="237">
        <f>SUM(O71:O74)</f>
        <v>0.37</v>
      </c>
      <c r="P70" s="237"/>
      <c r="Q70" s="237">
        <f>SUM(Q71:Q74)</f>
        <v>0</v>
      </c>
      <c r="R70" s="238"/>
      <c r="S70" s="238"/>
      <c r="T70" s="238"/>
      <c r="U70" s="238"/>
      <c r="V70" s="238">
        <f>SUM(V71:V74)</f>
        <v>0</v>
      </c>
      <c r="W70" s="238"/>
      <c r="X70" s="239"/>
      <c r="Y70" s="233"/>
      <c r="AG70" t="s">
        <v>103</v>
      </c>
    </row>
    <row r="71" spans="1:60" outlineLevel="1" x14ac:dyDescent="0.2">
      <c r="A71" s="241">
        <v>26</v>
      </c>
      <c r="B71" s="242" t="s">
        <v>204</v>
      </c>
      <c r="C71" s="257" t="s">
        <v>205</v>
      </c>
      <c r="D71" s="243" t="s">
        <v>106</v>
      </c>
      <c r="E71" s="244">
        <v>266.8</v>
      </c>
      <c r="F71" s="245"/>
      <c r="G71" s="246">
        <f>ROUND(E71*F71,2)</f>
        <v>0</v>
      </c>
      <c r="H71" s="245"/>
      <c r="I71" s="246">
        <f>ROUND(E71*H71,2)</f>
        <v>0</v>
      </c>
      <c r="J71" s="245"/>
      <c r="K71" s="246">
        <f>ROUND(E71*J71,2)</f>
        <v>0</v>
      </c>
      <c r="L71" s="246">
        <v>21</v>
      </c>
      <c r="M71" s="246">
        <f>G71*(1+L71/100)</f>
        <v>0</v>
      </c>
      <c r="N71" s="244">
        <v>4.2000000000000002E-4</v>
      </c>
      <c r="O71" s="244">
        <f>ROUND(E71*N71,2)</f>
        <v>0.11</v>
      </c>
      <c r="P71" s="244">
        <v>0</v>
      </c>
      <c r="Q71" s="244">
        <f>ROUND(E71*P71,2)</f>
        <v>0</v>
      </c>
      <c r="R71" s="246"/>
      <c r="S71" s="246" t="s">
        <v>107</v>
      </c>
      <c r="T71" s="246" t="s">
        <v>107</v>
      </c>
      <c r="U71" s="246">
        <v>0</v>
      </c>
      <c r="V71" s="246">
        <f>ROUND(E71*U71,2)</f>
        <v>0</v>
      </c>
      <c r="W71" s="246"/>
      <c r="X71" s="247" t="s">
        <v>109</v>
      </c>
      <c r="Y71" s="230" t="s">
        <v>110</v>
      </c>
      <c r="Z71" s="210"/>
      <c r="AA71" s="210"/>
      <c r="AB71" s="210"/>
      <c r="AC71" s="210"/>
      <c r="AD71" s="210"/>
      <c r="AE71" s="210"/>
      <c r="AF71" s="210"/>
      <c r="AG71" s="210" t="s">
        <v>154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27"/>
      <c r="B72" s="228"/>
      <c r="C72" s="258" t="s">
        <v>206</v>
      </c>
      <c r="D72" s="231"/>
      <c r="E72" s="232">
        <v>266.8</v>
      </c>
      <c r="F72" s="230"/>
      <c r="G72" s="230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118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41">
        <v>27</v>
      </c>
      <c r="B73" s="242" t="s">
        <v>207</v>
      </c>
      <c r="C73" s="257" t="s">
        <v>208</v>
      </c>
      <c r="D73" s="243" t="s">
        <v>106</v>
      </c>
      <c r="E73" s="244">
        <v>1620</v>
      </c>
      <c r="F73" s="245"/>
      <c r="G73" s="246">
        <f>ROUND(E73*F73,2)</f>
        <v>0</v>
      </c>
      <c r="H73" s="245"/>
      <c r="I73" s="246">
        <f>ROUND(E73*H73,2)</f>
        <v>0</v>
      </c>
      <c r="J73" s="245"/>
      <c r="K73" s="246">
        <f>ROUND(E73*J73,2)</f>
        <v>0</v>
      </c>
      <c r="L73" s="246">
        <v>21</v>
      </c>
      <c r="M73" s="246">
        <f>G73*(1+L73/100)</f>
        <v>0</v>
      </c>
      <c r="N73" s="244">
        <v>1.6000000000000001E-4</v>
      </c>
      <c r="O73" s="244">
        <f>ROUND(E73*N73,2)</f>
        <v>0.26</v>
      </c>
      <c r="P73" s="244">
        <v>0</v>
      </c>
      <c r="Q73" s="244">
        <f>ROUND(E73*P73,2)</f>
        <v>0</v>
      </c>
      <c r="R73" s="246"/>
      <c r="S73" s="246" t="s">
        <v>209</v>
      </c>
      <c r="T73" s="246" t="s">
        <v>209</v>
      </c>
      <c r="U73" s="246">
        <v>0</v>
      </c>
      <c r="V73" s="246">
        <f>ROUND(E73*U73,2)</f>
        <v>0</v>
      </c>
      <c r="W73" s="246"/>
      <c r="X73" s="247" t="s">
        <v>109</v>
      </c>
      <c r="Y73" s="230" t="s">
        <v>110</v>
      </c>
      <c r="Z73" s="210"/>
      <c r="AA73" s="210"/>
      <c r="AB73" s="210"/>
      <c r="AC73" s="210"/>
      <c r="AD73" s="210"/>
      <c r="AE73" s="210"/>
      <c r="AF73" s="210"/>
      <c r="AG73" s="210" t="s">
        <v>154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27"/>
      <c r="B74" s="228"/>
      <c r="C74" s="258" t="s">
        <v>210</v>
      </c>
      <c r="D74" s="231"/>
      <c r="E74" s="232">
        <v>1620</v>
      </c>
      <c r="F74" s="230"/>
      <c r="G74" s="230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118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x14ac:dyDescent="0.2">
      <c r="A75" s="234" t="s">
        <v>102</v>
      </c>
      <c r="B75" s="235" t="s">
        <v>69</v>
      </c>
      <c r="C75" s="255" t="s">
        <v>70</v>
      </c>
      <c r="D75" s="236"/>
      <c r="E75" s="237"/>
      <c r="F75" s="238"/>
      <c r="G75" s="238">
        <f>SUMIF(AG76:AG76,"&lt;&gt;NOR",G76:G76)</f>
        <v>0</v>
      </c>
      <c r="H75" s="238"/>
      <c r="I75" s="238">
        <f>SUM(I76:I76)</f>
        <v>0</v>
      </c>
      <c r="J75" s="238"/>
      <c r="K75" s="238">
        <f>SUM(K76:K76)</f>
        <v>0</v>
      </c>
      <c r="L75" s="238"/>
      <c r="M75" s="238">
        <f>SUM(M76:M76)</f>
        <v>0</v>
      </c>
      <c r="N75" s="237"/>
      <c r="O75" s="237">
        <f>SUM(O76:O76)</f>
        <v>0</v>
      </c>
      <c r="P75" s="237"/>
      <c r="Q75" s="237">
        <f>SUM(Q76:Q76)</f>
        <v>0</v>
      </c>
      <c r="R75" s="238"/>
      <c r="S75" s="238"/>
      <c r="T75" s="238"/>
      <c r="U75" s="238"/>
      <c r="V75" s="238">
        <f>SUM(V76:V76)</f>
        <v>0</v>
      </c>
      <c r="W75" s="238"/>
      <c r="X75" s="239"/>
      <c r="Y75" s="233"/>
      <c r="AG75" t="s">
        <v>103</v>
      </c>
    </row>
    <row r="76" spans="1:60" outlineLevel="1" x14ac:dyDescent="0.2">
      <c r="A76" s="248">
        <v>28</v>
      </c>
      <c r="B76" s="249" t="s">
        <v>211</v>
      </c>
      <c r="C76" s="256" t="s">
        <v>212</v>
      </c>
      <c r="D76" s="250" t="s">
        <v>195</v>
      </c>
      <c r="E76" s="251">
        <v>1</v>
      </c>
      <c r="F76" s="252"/>
      <c r="G76" s="253">
        <f>ROUND(E76*F76,2)</f>
        <v>0</v>
      </c>
      <c r="H76" s="252"/>
      <c r="I76" s="253">
        <f>ROUND(E76*H76,2)</f>
        <v>0</v>
      </c>
      <c r="J76" s="252"/>
      <c r="K76" s="253">
        <f>ROUND(E76*J76,2)</f>
        <v>0</v>
      </c>
      <c r="L76" s="253">
        <v>21</v>
      </c>
      <c r="M76" s="253">
        <f>G76*(1+L76/100)</f>
        <v>0</v>
      </c>
      <c r="N76" s="251">
        <v>0</v>
      </c>
      <c r="O76" s="251">
        <f>ROUND(E76*N76,2)</f>
        <v>0</v>
      </c>
      <c r="P76" s="251">
        <v>0</v>
      </c>
      <c r="Q76" s="251">
        <f>ROUND(E76*P76,2)</f>
        <v>0</v>
      </c>
      <c r="R76" s="253"/>
      <c r="S76" s="253" t="s">
        <v>149</v>
      </c>
      <c r="T76" s="253" t="s">
        <v>108</v>
      </c>
      <c r="U76" s="253">
        <v>0</v>
      </c>
      <c r="V76" s="253">
        <f>ROUND(E76*U76,2)</f>
        <v>0</v>
      </c>
      <c r="W76" s="253"/>
      <c r="X76" s="254" t="s">
        <v>115</v>
      </c>
      <c r="Y76" s="230" t="s">
        <v>110</v>
      </c>
      <c r="Z76" s="210"/>
      <c r="AA76" s="210"/>
      <c r="AB76" s="210"/>
      <c r="AC76" s="210"/>
      <c r="AD76" s="210"/>
      <c r="AE76" s="210"/>
      <c r="AF76" s="210"/>
      <c r="AG76" s="210" t="s">
        <v>213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x14ac:dyDescent="0.2">
      <c r="A77" s="234" t="s">
        <v>102</v>
      </c>
      <c r="B77" s="235" t="s">
        <v>71</v>
      </c>
      <c r="C77" s="255" t="s">
        <v>72</v>
      </c>
      <c r="D77" s="236"/>
      <c r="E77" s="237"/>
      <c r="F77" s="238"/>
      <c r="G77" s="238">
        <f>SUMIF(AG78:AG81,"&lt;&gt;NOR",G78:G81)</f>
        <v>0</v>
      </c>
      <c r="H77" s="238"/>
      <c r="I77" s="238">
        <f>SUM(I78:I81)</f>
        <v>0</v>
      </c>
      <c r="J77" s="238"/>
      <c r="K77" s="238">
        <f>SUM(K78:K81)</f>
        <v>0</v>
      </c>
      <c r="L77" s="238"/>
      <c r="M77" s="238">
        <f>SUM(M78:M81)</f>
        <v>0</v>
      </c>
      <c r="N77" s="237"/>
      <c r="O77" s="237">
        <f>SUM(O78:O81)</f>
        <v>0</v>
      </c>
      <c r="P77" s="237"/>
      <c r="Q77" s="237">
        <f>SUM(Q78:Q81)</f>
        <v>0</v>
      </c>
      <c r="R77" s="238"/>
      <c r="S77" s="238"/>
      <c r="T77" s="238"/>
      <c r="U77" s="238"/>
      <c r="V77" s="238">
        <f>SUM(V78:V81)</f>
        <v>0</v>
      </c>
      <c r="W77" s="238"/>
      <c r="X77" s="239"/>
      <c r="Y77" s="233"/>
      <c r="AG77" t="s">
        <v>103</v>
      </c>
    </row>
    <row r="78" spans="1:60" outlineLevel="1" x14ac:dyDescent="0.2">
      <c r="A78" s="248">
        <v>29</v>
      </c>
      <c r="B78" s="249" t="s">
        <v>214</v>
      </c>
      <c r="C78" s="256" t="s">
        <v>215</v>
      </c>
      <c r="D78" s="250" t="s">
        <v>145</v>
      </c>
      <c r="E78" s="251">
        <v>61.746720000000003</v>
      </c>
      <c r="F78" s="252"/>
      <c r="G78" s="253">
        <f>ROUND(E78*F78,2)</f>
        <v>0</v>
      </c>
      <c r="H78" s="252"/>
      <c r="I78" s="253">
        <f>ROUND(E78*H78,2)</f>
        <v>0</v>
      </c>
      <c r="J78" s="252"/>
      <c r="K78" s="253">
        <f>ROUND(E78*J78,2)</f>
        <v>0</v>
      </c>
      <c r="L78" s="253">
        <v>21</v>
      </c>
      <c r="M78" s="253">
        <f>G78*(1+L78/100)</f>
        <v>0</v>
      </c>
      <c r="N78" s="251">
        <v>0</v>
      </c>
      <c r="O78" s="251">
        <f>ROUND(E78*N78,2)</f>
        <v>0</v>
      </c>
      <c r="P78" s="251">
        <v>0</v>
      </c>
      <c r="Q78" s="251">
        <f>ROUND(E78*P78,2)</f>
        <v>0</v>
      </c>
      <c r="R78" s="253"/>
      <c r="S78" s="253" t="s">
        <v>107</v>
      </c>
      <c r="T78" s="253" t="s">
        <v>107</v>
      </c>
      <c r="U78" s="253">
        <v>0</v>
      </c>
      <c r="V78" s="253">
        <f>ROUND(E78*U78,2)</f>
        <v>0</v>
      </c>
      <c r="W78" s="253"/>
      <c r="X78" s="254" t="s">
        <v>109</v>
      </c>
      <c r="Y78" s="230" t="s">
        <v>110</v>
      </c>
      <c r="Z78" s="210"/>
      <c r="AA78" s="210"/>
      <c r="AB78" s="210"/>
      <c r="AC78" s="210"/>
      <c r="AD78" s="210"/>
      <c r="AE78" s="210"/>
      <c r="AF78" s="210"/>
      <c r="AG78" s="210" t="s">
        <v>216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8">
        <v>30</v>
      </c>
      <c r="B79" s="249" t="s">
        <v>217</v>
      </c>
      <c r="C79" s="256" t="s">
        <v>218</v>
      </c>
      <c r="D79" s="250" t="s">
        <v>145</v>
      </c>
      <c r="E79" s="251">
        <v>926.20079999999996</v>
      </c>
      <c r="F79" s="252"/>
      <c r="G79" s="253">
        <f>ROUND(E79*F79,2)</f>
        <v>0</v>
      </c>
      <c r="H79" s="252"/>
      <c r="I79" s="253">
        <f>ROUND(E79*H79,2)</f>
        <v>0</v>
      </c>
      <c r="J79" s="252"/>
      <c r="K79" s="253">
        <f>ROUND(E79*J79,2)</f>
        <v>0</v>
      </c>
      <c r="L79" s="253">
        <v>21</v>
      </c>
      <c r="M79" s="253">
        <f>G79*(1+L79/100)</f>
        <v>0</v>
      </c>
      <c r="N79" s="251">
        <v>0</v>
      </c>
      <c r="O79" s="251">
        <f>ROUND(E79*N79,2)</f>
        <v>0</v>
      </c>
      <c r="P79" s="251">
        <v>0</v>
      </c>
      <c r="Q79" s="251">
        <f>ROUND(E79*P79,2)</f>
        <v>0</v>
      </c>
      <c r="R79" s="253"/>
      <c r="S79" s="253" t="s">
        <v>107</v>
      </c>
      <c r="T79" s="253" t="s">
        <v>107</v>
      </c>
      <c r="U79" s="253">
        <v>0</v>
      </c>
      <c r="V79" s="253">
        <f>ROUND(E79*U79,2)</f>
        <v>0</v>
      </c>
      <c r="W79" s="253"/>
      <c r="X79" s="254" t="s">
        <v>109</v>
      </c>
      <c r="Y79" s="230" t="s">
        <v>110</v>
      </c>
      <c r="Z79" s="210"/>
      <c r="AA79" s="210"/>
      <c r="AB79" s="210"/>
      <c r="AC79" s="210"/>
      <c r="AD79" s="210"/>
      <c r="AE79" s="210"/>
      <c r="AF79" s="210"/>
      <c r="AG79" s="210" t="s">
        <v>216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8">
        <v>31</v>
      </c>
      <c r="B80" s="249" t="s">
        <v>219</v>
      </c>
      <c r="C80" s="256" t="s">
        <v>220</v>
      </c>
      <c r="D80" s="250" t="s">
        <v>145</v>
      </c>
      <c r="E80" s="251">
        <v>61.746720000000003</v>
      </c>
      <c r="F80" s="252"/>
      <c r="G80" s="253">
        <f>ROUND(E80*F80,2)</f>
        <v>0</v>
      </c>
      <c r="H80" s="252"/>
      <c r="I80" s="253">
        <f>ROUND(E80*H80,2)</f>
        <v>0</v>
      </c>
      <c r="J80" s="252"/>
      <c r="K80" s="253">
        <f>ROUND(E80*J80,2)</f>
        <v>0</v>
      </c>
      <c r="L80" s="253">
        <v>21</v>
      </c>
      <c r="M80" s="253">
        <f>G80*(1+L80/100)</f>
        <v>0</v>
      </c>
      <c r="N80" s="251">
        <v>0</v>
      </c>
      <c r="O80" s="251">
        <f>ROUND(E80*N80,2)</f>
        <v>0</v>
      </c>
      <c r="P80" s="251">
        <v>0</v>
      </c>
      <c r="Q80" s="251">
        <f>ROUND(E80*P80,2)</f>
        <v>0</v>
      </c>
      <c r="R80" s="253"/>
      <c r="S80" s="253" t="s">
        <v>107</v>
      </c>
      <c r="T80" s="253" t="s">
        <v>107</v>
      </c>
      <c r="U80" s="253">
        <v>0</v>
      </c>
      <c r="V80" s="253">
        <f>ROUND(E80*U80,2)</f>
        <v>0</v>
      </c>
      <c r="W80" s="253"/>
      <c r="X80" s="254" t="s">
        <v>109</v>
      </c>
      <c r="Y80" s="230" t="s">
        <v>110</v>
      </c>
      <c r="Z80" s="210"/>
      <c r="AA80" s="210"/>
      <c r="AB80" s="210"/>
      <c r="AC80" s="210"/>
      <c r="AD80" s="210"/>
      <c r="AE80" s="210"/>
      <c r="AF80" s="210"/>
      <c r="AG80" s="210" t="s">
        <v>216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48">
        <v>32</v>
      </c>
      <c r="B81" s="249" t="s">
        <v>221</v>
      </c>
      <c r="C81" s="256" t="s">
        <v>222</v>
      </c>
      <c r="D81" s="250" t="s">
        <v>145</v>
      </c>
      <c r="E81" s="251">
        <v>61.746720000000003</v>
      </c>
      <c r="F81" s="252"/>
      <c r="G81" s="253">
        <f>ROUND(E81*F81,2)</f>
        <v>0</v>
      </c>
      <c r="H81" s="252"/>
      <c r="I81" s="253">
        <f>ROUND(E81*H81,2)</f>
        <v>0</v>
      </c>
      <c r="J81" s="252"/>
      <c r="K81" s="253">
        <f>ROUND(E81*J81,2)</f>
        <v>0</v>
      </c>
      <c r="L81" s="253">
        <v>21</v>
      </c>
      <c r="M81" s="253">
        <f>G81*(1+L81/100)</f>
        <v>0</v>
      </c>
      <c r="N81" s="251">
        <v>0</v>
      </c>
      <c r="O81" s="251">
        <f>ROUND(E81*N81,2)</f>
        <v>0</v>
      </c>
      <c r="P81" s="251">
        <v>0</v>
      </c>
      <c r="Q81" s="251">
        <f>ROUND(E81*P81,2)</f>
        <v>0</v>
      </c>
      <c r="R81" s="253"/>
      <c r="S81" s="253" t="s">
        <v>107</v>
      </c>
      <c r="T81" s="253" t="s">
        <v>107</v>
      </c>
      <c r="U81" s="253">
        <v>0</v>
      </c>
      <c r="V81" s="253">
        <f>ROUND(E81*U81,2)</f>
        <v>0</v>
      </c>
      <c r="W81" s="253"/>
      <c r="X81" s="254" t="s">
        <v>109</v>
      </c>
      <c r="Y81" s="230" t="s">
        <v>110</v>
      </c>
      <c r="Z81" s="210"/>
      <c r="AA81" s="210"/>
      <c r="AB81" s="210"/>
      <c r="AC81" s="210"/>
      <c r="AD81" s="210"/>
      <c r="AE81" s="210"/>
      <c r="AF81" s="210"/>
      <c r="AG81" s="210" t="s">
        <v>216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x14ac:dyDescent="0.2">
      <c r="A82" s="234" t="s">
        <v>102</v>
      </c>
      <c r="B82" s="235" t="s">
        <v>74</v>
      </c>
      <c r="C82" s="255" t="s">
        <v>29</v>
      </c>
      <c r="D82" s="236"/>
      <c r="E82" s="237"/>
      <c r="F82" s="238"/>
      <c r="G82" s="238">
        <f>SUMIF(AG83:AG90,"&lt;&gt;NOR",G83:G90)</f>
        <v>0</v>
      </c>
      <c r="H82" s="238"/>
      <c r="I82" s="238">
        <f>SUM(I83:I90)</f>
        <v>0</v>
      </c>
      <c r="J82" s="238"/>
      <c r="K82" s="238">
        <f>SUM(K83:K90)</f>
        <v>0</v>
      </c>
      <c r="L82" s="238"/>
      <c r="M82" s="238">
        <f>SUM(M83:M90)</f>
        <v>0</v>
      </c>
      <c r="N82" s="237"/>
      <c r="O82" s="237">
        <f>SUM(O83:O90)</f>
        <v>0</v>
      </c>
      <c r="P82" s="237"/>
      <c r="Q82" s="237">
        <f>SUM(Q83:Q90)</f>
        <v>0</v>
      </c>
      <c r="R82" s="238"/>
      <c r="S82" s="238"/>
      <c r="T82" s="238"/>
      <c r="U82" s="238"/>
      <c r="V82" s="238">
        <f>SUM(V83:V90)</f>
        <v>0</v>
      </c>
      <c r="W82" s="238"/>
      <c r="X82" s="239"/>
      <c r="Y82" s="233"/>
      <c r="AG82" t="s">
        <v>103</v>
      </c>
    </row>
    <row r="83" spans="1:60" outlineLevel="1" x14ac:dyDescent="0.2">
      <c r="A83" s="248">
        <v>33</v>
      </c>
      <c r="B83" s="249" t="s">
        <v>223</v>
      </c>
      <c r="C83" s="256" t="s">
        <v>224</v>
      </c>
      <c r="D83" s="250" t="s">
        <v>225</v>
      </c>
      <c r="E83" s="251">
        <v>1</v>
      </c>
      <c r="F83" s="252"/>
      <c r="G83" s="253">
        <f>ROUND(E83*F83,2)</f>
        <v>0</v>
      </c>
      <c r="H83" s="252"/>
      <c r="I83" s="253">
        <f>ROUND(E83*H83,2)</f>
        <v>0</v>
      </c>
      <c r="J83" s="252"/>
      <c r="K83" s="253">
        <f>ROUND(E83*J83,2)</f>
        <v>0</v>
      </c>
      <c r="L83" s="253">
        <v>21</v>
      </c>
      <c r="M83" s="253">
        <f>G83*(1+L83/100)</f>
        <v>0</v>
      </c>
      <c r="N83" s="251">
        <v>0</v>
      </c>
      <c r="O83" s="251">
        <f>ROUND(E83*N83,2)</f>
        <v>0</v>
      </c>
      <c r="P83" s="251">
        <v>0</v>
      </c>
      <c r="Q83" s="251">
        <f>ROUND(E83*P83,2)</f>
        <v>0</v>
      </c>
      <c r="R83" s="253"/>
      <c r="S83" s="253" t="s">
        <v>149</v>
      </c>
      <c r="T83" s="253" t="s">
        <v>108</v>
      </c>
      <c r="U83" s="253">
        <v>0</v>
      </c>
      <c r="V83" s="253">
        <f>ROUND(E83*U83,2)</f>
        <v>0</v>
      </c>
      <c r="W83" s="253"/>
      <c r="X83" s="254" t="s">
        <v>226</v>
      </c>
      <c r="Y83" s="230" t="s">
        <v>110</v>
      </c>
      <c r="Z83" s="210"/>
      <c r="AA83" s="210"/>
      <c r="AB83" s="210"/>
      <c r="AC83" s="210"/>
      <c r="AD83" s="210"/>
      <c r="AE83" s="210"/>
      <c r="AF83" s="210"/>
      <c r="AG83" s="210" t="s">
        <v>227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8">
        <v>34</v>
      </c>
      <c r="B84" s="249" t="s">
        <v>228</v>
      </c>
      <c r="C84" s="256" t="s">
        <v>229</v>
      </c>
      <c r="D84" s="250" t="s">
        <v>225</v>
      </c>
      <c r="E84" s="251">
        <v>1</v>
      </c>
      <c r="F84" s="252"/>
      <c r="G84" s="253">
        <f>ROUND(E84*F84,2)</f>
        <v>0</v>
      </c>
      <c r="H84" s="252"/>
      <c r="I84" s="253">
        <f>ROUND(E84*H84,2)</f>
        <v>0</v>
      </c>
      <c r="J84" s="252"/>
      <c r="K84" s="253">
        <f>ROUND(E84*J84,2)</f>
        <v>0</v>
      </c>
      <c r="L84" s="253">
        <v>21</v>
      </c>
      <c r="M84" s="253">
        <f>G84*(1+L84/100)</f>
        <v>0</v>
      </c>
      <c r="N84" s="251">
        <v>0</v>
      </c>
      <c r="O84" s="251">
        <f>ROUND(E84*N84,2)</f>
        <v>0</v>
      </c>
      <c r="P84" s="251">
        <v>0</v>
      </c>
      <c r="Q84" s="251">
        <f>ROUND(E84*P84,2)</f>
        <v>0</v>
      </c>
      <c r="R84" s="253"/>
      <c r="S84" s="253" t="s">
        <v>149</v>
      </c>
      <c r="T84" s="253" t="s">
        <v>108</v>
      </c>
      <c r="U84" s="253">
        <v>0</v>
      </c>
      <c r="V84" s="253">
        <f>ROUND(E84*U84,2)</f>
        <v>0</v>
      </c>
      <c r="W84" s="253"/>
      <c r="X84" s="254" t="s">
        <v>226</v>
      </c>
      <c r="Y84" s="230" t="s">
        <v>110</v>
      </c>
      <c r="Z84" s="210"/>
      <c r="AA84" s="210"/>
      <c r="AB84" s="210"/>
      <c r="AC84" s="210"/>
      <c r="AD84" s="210"/>
      <c r="AE84" s="210"/>
      <c r="AF84" s="210"/>
      <c r="AG84" s="210" t="s">
        <v>227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48">
        <v>35</v>
      </c>
      <c r="B85" s="249" t="s">
        <v>230</v>
      </c>
      <c r="C85" s="256" t="s">
        <v>231</v>
      </c>
      <c r="D85" s="250" t="s">
        <v>225</v>
      </c>
      <c r="E85" s="251">
        <v>1</v>
      </c>
      <c r="F85" s="252"/>
      <c r="G85" s="253">
        <f>ROUND(E85*F85,2)</f>
        <v>0</v>
      </c>
      <c r="H85" s="252"/>
      <c r="I85" s="253">
        <f>ROUND(E85*H85,2)</f>
        <v>0</v>
      </c>
      <c r="J85" s="252"/>
      <c r="K85" s="253">
        <f>ROUND(E85*J85,2)</f>
        <v>0</v>
      </c>
      <c r="L85" s="253">
        <v>21</v>
      </c>
      <c r="M85" s="253">
        <f>G85*(1+L85/100)</f>
        <v>0</v>
      </c>
      <c r="N85" s="251">
        <v>0</v>
      </c>
      <c r="O85" s="251">
        <f>ROUND(E85*N85,2)</f>
        <v>0</v>
      </c>
      <c r="P85" s="251">
        <v>0</v>
      </c>
      <c r="Q85" s="251">
        <f>ROUND(E85*P85,2)</f>
        <v>0</v>
      </c>
      <c r="R85" s="253"/>
      <c r="S85" s="253" t="s">
        <v>149</v>
      </c>
      <c r="T85" s="253" t="s">
        <v>108</v>
      </c>
      <c r="U85" s="253">
        <v>0</v>
      </c>
      <c r="V85" s="253">
        <f>ROUND(E85*U85,2)</f>
        <v>0</v>
      </c>
      <c r="W85" s="253"/>
      <c r="X85" s="254" t="s">
        <v>226</v>
      </c>
      <c r="Y85" s="230" t="s">
        <v>110</v>
      </c>
      <c r="Z85" s="210"/>
      <c r="AA85" s="210"/>
      <c r="AB85" s="210"/>
      <c r="AC85" s="210"/>
      <c r="AD85" s="210"/>
      <c r="AE85" s="210"/>
      <c r="AF85" s="210"/>
      <c r="AG85" s="210" t="s">
        <v>227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48">
        <v>36</v>
      </c>
      <c r="B86" s="249" t="s">
        <v>232</v>
      </c>
      <c r="C86" s="256" t="s">
        <v>233</v>
      </c>
      <c r="D86" s="250" t="s">
        <v>225</v>
      </c>
      <c r="E86" s="251">
        <v>1</v>
      </c>
      <c r="F86" s="252"/>
      <c r="G86" s="253">
        <f>ROUND(E86*F86,2)</f>
        <v>0</v>
      </c>
      <c r="H86" s="252"/>
      <c r="I86" s="253">
        <f>ROUND(E86*H86,2)</f>
        <v>0</v>
      </c>
      <c r="J86" s="252"/>
      <c r="K86" s="253">
        <f>ROUND(E86*J86,2)</f>
        <v>0</v>
      </c>
      <c r="L86" s="253">
        <v>21</v>
      </c>
      <c r="M86" s="253">
        <f>G86*(1+L86/100)</f>
        <v>0</v>
      </c>
      <c r="N86" s="251">
        <v>0</v>
      </c>
      <c r="O86" s="251">
        <f>ROUND(E86*N86,2)</f>
        <v>0</v>
      </c>
      <c r="P86" s="251">
        <v>0</v>
      </c>
      <c r="Q86" s="251">
        <f>ROUND(E86*P86,2)</f>
        <v>0</v>
      </c>
      <c r="R86" s="253"/>
      <c r="S86" s="253" t="s">
        <v>149</v>
      </c>
      <c r="T86" s="253" t="s">
        <v>108</v>
      </c>
      <c r="U86" s="253">
        <v>0</v>
      </c>
      <c r="V86" s="253">
        <f>ROUND(E86*U86,2)</f>
        <v>0</v>
      </c>
      <c r="W86" s="253"/>
      <c r="X86" s="254" t="s">
        <v>226</v>
      </c>
      <c r="Y86" s="230" t="s">
        <v>110</v>
      </c>
      <c r="Z86" s="210"/>
      <c r="AA86" s="210"/>
      <c r="AB86" s="210"/>
      <c r="AC86" s="210"/>
      <c r="AD86" s="210"/>
      <c r="AE86" s="210"/>
      <c r="AF86" s="210"/>
      <c r="AG86" s="210" t="s">
        <v>227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48">
        <v>37</v>
      </c>
      <c r="B87" s="249" t="s">
        <v>234</v>
      </c>
      <c r="C87" s="256" t="s">
        <v>235</v>
      </c>
      <c r="D87" s="250" t="s">
        <v>225</v>
      </c>
      <c r="E87" s="251">
        <v>1</v>
      </c>
      <c r="F87" s="252"/>
      <c r="G87" s="253">
        <f>ROUND(E87*F87,2)</f>
        <v>0</v>
      </c>
      <c r="H87" s="252"/>
      <c r="I87" s="253">
        <f>ROUND(E87*H87,2)</f>
        <v>0</v>
      </c>
      <c r="J87" s="252"/>
      <c r="K87" s="253">
        <f>ROUND(E87*J87,2)</f>
        <v>0</v>
      </c>
      <c r="L87" s="253">
        <v>21</v>
      </c>
      <c r="M87" s="253">
        <f>G87*(1+L87/100)</f>
        <v>0</v>
      </c>
      <c r="N87" s="251">
        <v>0</v>
      </c>
      <c r="O87" s="251">
        <f>ROUND(E87*N87,2)</f>
        <v>0</v>
      </c>
      <c r="P87" s="251">
        <v>0</v>
      </c>
      <c r="Q87" s="251">
        <f>ROUND(E87*P87,2)</f>
        <v>0</v>
      </c>
      <c r="R87" s="253"/>
      <c r="S87" s="253" t="s">
        <v>107</v>
      </c>
      <c r="T87" s="253" t="s">
        <v>108</v>
      </c>
      <c r="U87" s="253">
        <v>0</v>
      </c>
      <c r="V87" s="253">
        <f>ROUND(E87*U87,2)</f>
        <v>0</v>
      </c>
      <c r="W87" s="253"/>
      <c r="X87" s="254" t="s">
        <v>226</v>
      </c>
      <c r="Y87" s="230" t="s">
        <v>110</v>
      </c>
      <c r="Z87" s="210"/>
      <c r="AA87" s="210"/>
      <c r="AB87" s="210"/>
      <c r="AC87" s="210"/>
      <c r="AD87" s="210"/>
      <c r="AE87" s="210"/>
      <c r="AF87" s="210"/>
      <c r="AG87" s="210" t="s">
        <v>227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8">
        <v>38</v>
      </c>
      <c r="B88" s="249" t="s">
        <v>236</v>
      </c>
      <c r="C88" s="256" t="s">
        <v>237</v>
      </c>
      <c r="D88" s="250" t="s">
        <v>225</v>
      </c>
      <c r="E88" s="251">
        <v>1</v>
      </c>
      <c r="F88" s="252"/>
      <c r="G88" s="253">
        <f>ROUND(E88*F88,2)</f>
        <v>0</v>
      </c>
      <c r="H88" s="252"/>
      <c r="I88" s="253">
        <f>ROUND(E88*H88,2)</f>
        <v>0</v>
      </c>
      <c r="J88" s="252"/>
      <c r="K88" s="253">
        <f>ROUND(E88*J88,2)</f>
        <v>0</v>
      </c>
      <c r="L88" s="253">
        <v>21</v>
      </c>
      <c r="M88" s="253">
        <f>G88*(1+L88/100)</f>
        <v>0</v>
      </c>
      <c r="N88" s="251">
        <v>0</v>
      </c>
      <c r="O88" s="251">
        <f>ROUND(E88*N88,2)</f>
        <v>0</v>
      </c>
      <c r="P88" s="251">
        <v>0</v>
      </c>
      <c r="Q88" s="251">
        <f>ROUND(E88*P88,2)</f>
        <v>0</v>
      </c>
      <c r="R88" s="253"/>
      <c r="S88" s="253" t="s">
        <v>149</v>
      </c>
      <c r="T88" s="253" t="s">
        <v>108</v>
      </c>
      <c r="U88" s="253">
        <v>0</v>
      </c>
      <c r="V88" s="253">
        <f>ROUND(E88*U88,2)</f>
        <v>0</v>
      </c>
      <c r="W88" s="253"/>
      <c r="X88" s="254" t="s">
        <v>226</v>
      </c>
      <c r="Y88" s="230" t="s">
        <v>110</v>
      </c>
      <c r="Z88" s="210"/>
      <c r="AA88" s="210"/>
      <c r="AB88" s="210"/>
      <c r="AC88" s="210"/>
      <c r="AD88" s="210"/>
      <c r="AE88" s="210"/>
      <c r="AF88" s="210"/>
      <c r="AG88" s="210" t="s">
        <v>227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8">
        <v>39</v>
      </c>
      <c r="B89" s="249" t="s">
        <v>238</v>
      </c>
      <c r="C89" s="256" t="s">
        <v>239</v>
      </c>
      <c r="D89" s="250" t="s">
        <v>225</v>
      </c>
      <c r="E89" s="251">
        <v>1</v>
      </c>
      <c r="F89" s="252"/>
      <c r="G89" s="253">
        <f>ROUND(E89*F89,2)</f>
        <v>0</v>
      </c>
      <c r="H89" s="252"/>
      <c r="I89" s="253">
        <f>ROUND(E89*H89,2)</f>
        <v>0</v>
      </c>
      <c r="J89" s="252"/>
      <c r="K89" s="253">
        <f>ROUND(E89*J89,2)</f>
        <v>0</v>
      </c>
      <c r="L89" s="253">
        <v>21</v>
      </c>
      <c r="M89" s="253">
        <f>G89*(1+L89/100)</f>
        <v>0</v>
      </c>
      <c r="N89" s="251">
        <v>0</v>
      </c>
      <c r="O89" s="251">
        <f>ROUND(E89*N89,2)</f>
        <v>0</v>
      </c>
      <c r="P89" s="251">
        <v>0</v>
      </c>
      <c r="Q89" s="251">
        <f>ROUND(E89*P89,2)</f>
        <v>0</v>
      </c>
      <c r="R89" s="253"/>
      <c r="S89" s="253" t="s">
        <v>149</v>
      </c>
      <c r="T89" s="253" t="s">
        <v>108</v>
      </c>
      <c r="U89" s="253">
        <v>0</v>
      </c>
      <c r="V89" s="253">
        <f>ROUND(E89*U89,2)</f>
        <v>0</v>
      </c>
      <c r="W89" s="253"/>
      <c r="X89" s="254" t="s">
        <v>226</v>
      </c>
      <c r="Y89" s="230" t="s">
        <v>110</v>
      </c>
      <c r="Z89" s="210"/>
      <c r="AA89" s="210"/>
      <c r="AB89" s="210"/>
      <c r="AC89" s="210"/>
      <c r="AD89" s="210"/>
      <c r="AE89" s="210"/>
      <c r="AF89" s="210"/>
      <c r="AG89" s="210" t="s">
        <v>227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1">
        <v>40</v>
      </c>
      <c r="B90" s="242" t="s">
        <v>240</v>
      </c>
      <c r="C90" s="257" t="s">
        <v>241</v>
      </c>
      <c r="D90" s="243" t="s">
        <v>225</v>
      </c>
      <c r="E90" s="244">
        <v>1</v>
      </c>
      <c r="F90" s="245"/>
      <c r="G90" s="246">
        <f>ROUND(E90*F90,2)</f>
        <v>0</v>
      </c>
      <c r="H90" s="245"/>
      <c r="I90" s="246">
        <f>ROUND(E90*H90,2)</f>
        <v>0</v>
      </c>
      <c r="J90" s="245"/>
      <c r="K90" s="246">
        <f>ROUND(E90*J90,2)</f>
        <v>0</v>
      </c>
      <c r="L90" s="246">
        <v>21</v>
      </c>
      <c r="M90" s="246">
        <f>G90*(1+L90/100)</f>
        <v>0</v>
      </c>
      <c r="N90" s="244">
        <v>0</v>
      </c>
      <c r="O90" s="244">
        <f>ROUND(E90*N90,2)</f>
        <v>0</v>
      </c>
      <c r="P90" s="244">
        <v>0</v>
      </c>
      <c r="Q90" s="244">
        <f>ROUND(E90*P90,2)</f>
        <v>0</v>
      </c>
      <c r="R90" s="246"/>
      <c r="S90" s="246" t="s">
        <v>149</v>
      </c>
      <c r="T90" s="246" t="s">
        <v>108</v>
      </c>
      <c r="U90" s="246">
        <v>0</v>
      </c>
      <c r="V90" s="246">
        <f>ROUND(E90*U90,2)</f>
        <v>0</v>
      </c>
      <c r="W90" s="246"/>
      <c r="X90" s="247" t="s">
        <v>226</v>
      </c>
      <c r="Y90" s="230" t="s">
        <v>110</v>
      </c>
      <c r="Z90" s="210"/>
      <c r="AA90" s="210"/>
      <c r="AB90" s="210"/>
      <c r="AC90" s="210"/>
      <c r="AD90" s="210"/>
      <c r="AE90" s="210"/>
      <c r="AF90" s="210"/>
      <c r="AG90" s="210" t="s">
        <v>227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x14ac:dyDescent="0.2">
      <c r="A91" s="3"/>
      <c r="B91" s="4"/>
      <c r="C91" s="259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E91">
        <v>12</v>
      </c>
      <c r="AF91">
        <v>21</v>
      </c>
      <c r="AG91" t="s">
        <v>88</v>
      </c>
    </row>
    <row r="92" spans="1:60" x14ac:dyDescent="0.2">
      <c r="A92" s="213"/>
      <c r="B92" s="214" t="s">
        <v>31</v>
      </c>
      <c r="C92" s="260"/>
      <c r="D92" s="215"/>
      <c r="E92" s="216"/>
      <c r="F92" s="216"/>
      <c r="G92" s="240">
        <f>G8+G27+G31+G33+G52+G59+G61+G70+G75+G77+G82</f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E92">
        <f>SUMIF(L7:L90,AE91,G7:G90)</f>
        <v>0</v>
      </c>
      <c r="AF92">
        <f>SUMIF(L7:L90,AF91,G7:G90)</f>
        <v>0</v>
      </c>
      <c r="AG92" t="s">
        <v>242</v>
      </c>
    </row>
    <row r="93" spans="1:60" x14ac:dyDescent="0.2">
      <c r="A93" s="3"/>
      <c r="B93" s="4"/>
      <c r="C93" s="259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60" x14ac:dyDescent="0.2">
      <c r="A94" s="3"/>
      <c r="B94" s="4"/>
      <c r="C94" s="259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2">
      <c r="A95" s="217" t="s">
        <v>243</v>
      </c>
      <c r="B95" s="217"/>
      <c r="C95" s="261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A96" s="218"/>
      <c r="B96" s="219"/>
      <c r="C96" s="262"/>
      <c r="D96" s="219"/>
      <c r="E96" s="219"/>
      <c r="F96" s="219"/>
      <c r="G96" s="220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AG96" t="s">
        <v>244</v>
      </c>
    </row>
    <row r="97" spans="1:33" x14ac:dyDescent="0.2">
      <c r="A97" s="221"/>
      <c r="B97" s="222"/>
      <c r="C97" s="263"/>
      <c r="D97" s="222"/>
      <c r="E97" s="222"/>
      <c r="F97" s="222"/>
      <c r="G97" s="22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33" x14ac:dyDescent="0.2">
      <c r="A98" s="221"/>
      <c r="B98" s="222"/>
      <c r="C98" s="263"/>
      <c r="D98" s="222"/>
      <c r="E98" s="222"/>
      <c r="F98" s="222"/>
      <c r="G98" s="22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33" x14ac:dyDescent="0.2">
      <c r="A99" s="221"/>
      <c r="B99" s="222"/>
      <c r="C99" s="263"/>
      <c r="D99" s="222"/>
      <c r="E99" s="222"/>
      <c r="F99" s="222"/>
      <c r="G99" s="22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2">
      <c r="A100" s="224"/>
      <c r="B100" s="225"/>
      <c r="C100" s="264"/>
      <c r="D100" s="225"/>
      <c r="E100" s="225"/>
      <c r="F100" s="225"/>
      <c r="G100" s="226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 x14ac:dyDescent="0.2">
      <c r="A101" s="3"/>
      <c r="B101" s="4"/>
      <c r="C101" s="259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33" x14ac:dyDescent="0.2">
      <c r="C102" s="265"/>
      <c r="D102" s="10"/>
      <c r="AG102" t="s">
        <v>245</v>
      </c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95:C95"/>
    <mergeCell ref="A96:G10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1257F-E2E0-4DB4-A84F-253662647D4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23" width="0" hidden="1" customWidth="1"/>
    <col min="25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76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77</v>
      </c>
    </row>
    <row r="3" spans="1:60" ht="24.95" customHeight="1" x14ac:dyDescent="0.2">
      <c r="A3" s="196" t="s">
        <v>9</v>
      </c>
      <c r="B3" s="49" t="s">
        <v>48</v>
      </c>
      <c r="C3" s="199" t="s">
        <v>47</v>
      </c>
      <c r="D3" s="197"/>
      <c r="E3" s="197"/>
      <c r="F3" s="197"/>
      <c r="G3" s="198"/>
      <c r="AC3" s="174" t="s">
        <v>77</v>
      </c>
      <c r="AG3" t="s">
        <v>78</v>
      </c>
    </row>
    <row r="4" spans="1:60" ht="24.95" customHeight="1" x14ac:dyDescent="0.2">
      <c r="A4" s="200" t="s">
        <v>10</v>
      </c>
      <c r="B4" s="201" t="s">
        <v>48</v>
      </c>
      <c r="C4" s="202" t="s">
        <v>47</v>
      </c>
      <c r="D4" s="203"/>
      <c r="E4" s="203"/>
      <c r="F4" s="203"/>
      <c r="G4" s="204"/>
      <c r="AG4" t="s">
        <v>79</v>
      </c>
    </row>
    <row r="5" spans="1:60" x14ac:dyDescent="0.2">
      <c r="D5" s="10"/>
    </row>
    <row r="6" spans="1:60" ht="38.25" x14ac:dyDescent="0.2">
      <c r="A6" s="206" t="s">
        <v>80</v>
      </c>
      <c r="B6" s="208" t="s">
        <v>81</v>
      </c>
      <c r="C6" s="208" t="s">
        <v>82</v>
      </c>
      <c r="D6" s="207" t="s">
        <v>83</v>
      </c>
      <c r="E6" s="206" t="s">
        <v>84</v>
      </c>
      <c r="F6" s="205" t="s">
        <v>85</v>
      </c>
      <c r="G6" s="206" t="s">
        <v>31</v>
      </c>
      <c r="H6" s="209" t="s">
        <v>32</v>
      </c>
      <c r="I6" s="209" t="s">
        <v>86</v>
      </c>
      <c r="J6" s="209" t="s">
        <v>33</v>
      </c>
      <c r="K6" s="209" t="s">
        <v>87</v>
      </c>
      <c r="L6" s="209" t="s">
        <v>88</v>
      </c>
      <c r="M6" s="209" t="s">
        <v>89</v>
      </c>
      <c r="N6" s="209" t="s">
        <v>90</v>
      </c>
      <c r="O6" s="209" t="s">
        <v>91</v>
      </c>
      <c r="P6" s="209" t="s">
        <v>92</v>
      </c>
      <c r="Q6" s="209" t="s">
        <v>93</v>
      </c>
      <c r="R6" s="209" t="s">
        <v>94</v>
      </c>
      <c r="S6" s="209" t="s">
        <v>95</v>
      </c>
      <c r="T6" s="209" t="s">
        <v>96</v>
      </c>
      <c r="U6" s="209" t="s">
        <v>97</v>
      </c>
      <c r="V6" s="209" t="s">
        <v>98</v>
      </c>
      <c r="W6" s="209" t="s">
        <v>99</v>
      </c>
      <c r="X6" s="209" t="s">
        <v>100</v>
      </c>
      <c r="Y6" s="209" t="s">
        <v>101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102</v>
      </c>
      <c r="B8" s="235" t="s">
        <v>53</v>
      </c>
      <c r="C8" s="255" t="s">
        <v>54</v>
      </c>
      <c r="D8" s="236"/>
      <c r="E8" s="237"/>
      <c r="F8" s="238"/>
      <c r="G8" s="238">
        <f>SUMIF(AG9:AG26,"&lt;&gt;NOR",G9:G26)</f>
        <v>0</v>
      </c>
      <c r="H8" s="238"/>
      <c r="I8" s="238">
        <f>SUM(I9:I26)</f>
        <v>0</v>
      </c>
      <c r="J8" s="238"/>
      <c r="K8" s="238">
        <f>SUM(K9:K26)</f>
        <v>0</v>
      </c>
      <c r="L8" s="238"/>
      <c r="M8" s="238">
        <f>SUM(M9:M26)</f>
        <v>0</v>
      </c>
      <c r="N8" s="237"/>
      <c r="O8" s="237">
        <f>SUM(O9:O26)</f>
        <v>4.67</v>
      </c>
      <c r="P8" s="237"/>
      <c r="Q8" s="237">
        <f>SUM(Q9:Q26)</f>
        <v>0</v>
      </c>
      <c r="R8" s="238"/>
      <c r="S8" s="238"/>
      <c r="T8" s="238"/>
      <c r="U8" s="238"/>
      <c r="V8" s="238">
        <f>SUM(V9:V26)</f>
        <v>960.15</v>
      </c>
      <c r="W8" s="238"/>
      <c r="X8" s="239"/>
      <c r="Y8" s="233"/>
      <c r="AG8" t="s">
        <v>103</v>
      </c>
    </row>
    <row r="9" spans="1:60" ht="22.5" outlineLevel="1" x14ac:dyDescent="0.2">
      <c r="A9" s="248">
        <v>1</v>
      </c>
      <c r="B9" s="249" t="s">
        <v>246</v>
      </c>
      <c r="C9" s="256" t="s">
        <v>247</v>
      </c>
      <c r="D9" s="250" t="s">
        <v>106</v>
      </c>
      <c r="E9" s="251">
        <v>2595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1">
        <v>0</v>
      </c>
      <c r="O9" s="251">
        <f>ROUND(E9*N9,2)</f>
        <v>0</v>
      </c>
      <c r="P9" s="251">
        <v>0</v>
      </c>
      <c r="Q9" s="251">
        <f>ROUND(E9*P9,2)</f>
        <v>0</v>
      </c>
      <c r="R9" s="253"/>
      <c r="S9" s="253" t="s">
        <v>107</v>
      </c>
      <c r="T9" s="253" t="s">
        <v>108</v>
      </c>
      <c r="U9" s="253">
        <v>0.37</v>
      </c>
      <c r="V9" s="253">
        <f>ROUND(E9*U9,2)</f>
        <v>960.15</v>
      </c>
      <c r="W9" s="253"/>
      <c r="X9" s="254" t="s">
        <v>109</v>
      </c>
      <c r="Y9" s="230" t="s">
        <v>110</v>
      </c>
      <c r="Z9" s="210"/>
      <c r="AA9" s="210"/>
      <c r="AB9" s="210"/>
      <c r="AC9" s="210"/>
      <c r="AD9" s="210"/>
      <c r="AE9" s="210"/>
      <c r="AF9" s="210"/>
      <c r="AG9" s="210" t="s">
        <v>111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41">
        <v>2</v>
      </c>
      <c r="B10" s="242" t="s">
        <v>112</v>
      </c>
      <c r="C10" s="257" t="s">
        <v>113</v>
      </c>
      <c r="D10" s="243" t="s">
        <v>106</v>
      </c>
      <c r="E10" s="244">
        <v>2595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4">
        <v>1.8E-3</v>
      </c>
      <c r="O10" s="244">
        <f>ROUND(E10*N10,2)</f>
        <v>4.67</v>
      </c>
      <c r="P10" s="244">
        <v>0</v>
      </c>
      <c r="Q10" s="244">
        <f>ROUND(E10*P10,2)</f>
        <v>0</v>
      </c>
      <c r="R10" s="246" t="s">
        <v>114</v>
      </c>
      <c r="S10" s="246" t="s">
        <v>107</v>
      </c>
      <c r="T10" s="246" t="s">
        <v>108</v>
      </c>
      <c r="U10" s="246">
        <v>0</v>
      </c>
      <c r="V10" s="246">
        <f>ROUND(E10*U10,2)</f>
        <v>0</v>
      </c>
      <c r="W10" s="246"/>
      <c r="X10" s="247" t="s">
        <v>115</v>
      </c>
      <c r="Y10" s="230" t="s">
        <v>110</v>
      </c>
      <c r="Z10" s="210"/>
      <c r="AA10" s="210"/>
      <c r="AB10" s="210"/>
      <c r="AC10" s="210"/>
      <c r="AD10" s="210"/>
      <c r="AE10" s="210"/>
      <c r="AF10" s="210"/>
      <c r="AG10" s="210" t="s">
        <v>116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27"/>
      <c r="B11" s="228"/>
      <c r="C11" s="258" t="s">
        <v>117</v>
      </c>
      <c r="D11" s="231"/>
      <c r="E11" s="232"/>
      <c r="F11" s="230"/>
      <c r="G11" s="230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118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27"/>
      <c r="B12" s="228"/>
      <c r="C12" s="258" t="s">
        <v>119</v>
      </c>
      <c r="D12" s="231"/>
      <c r="E12" s="232"/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118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27"/>
      <c r="B13" s="228"/>
      <c r="C13" s="258" t="s">
        <v>120</v>
      </c>
      <c r="D13" s="231"/>
      <c r="E13" s="232"/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118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27"/>
      <c r="B14" s="228"/>
      <c r="C14" s="258" t="s">
        <v>121</v>
      </c>
      <c r="D14" s="231"/>
      <c r="E14" s="232"/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118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27"/>
      <c r="B15" s="228"/>
      <c r="C15" s="258" t="s">
        <v>122</v>
      </c>
      <c r="D15" s="231"/>
      <c r="E15" s="232"/>
      <c r="F15" s="230"/>
      <c r="G15" s="230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118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27"/>
      <c r="B16" s="228"/>
      <c r="C16" s="258" t="s">
        <v>123</v>
      </c>
      <c r="D16" s="231"/>
      <c r="E16" s="232"/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118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27"/>
      <c r="B17" s="228"/>
      <c r="C17" s="258" t="s">
        <v>124</v>
      </c>
      <c r="D17" s="231"/>
      <c r="E17" s="232"/>
      <c r="F17" s="230"/>
      <c r="G17" s="23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118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27"/>
      <c r="B18" s="228"/>
      <c r="C18" s="258" t="s">
        <v>125</v>
      </c>
      <c r="D18" s="231"/>
      <c r="E18" s="232"/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118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27"/>
      <c r="B19" s="228"/>
      <c r="C19" s="258" t="s">
        <v>126</v>
      </c>
      <c r="D19" s="231"/>
      <c r="E19" s="232"/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118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27"/>
      <c r="B20" s="228"/>
      <c r="C20" s="258" t="s">
        <v>127</v>
      </c>
      <c r="D20" s="231"/>
      <c r="E20" s="232"/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118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27"/>
      <c r="B21" s="228"/>
      <c r="C21" s="258" t="s">
        <v>128</v>
      </c>
      <c r="D21" s="231"/>
      <c r="E21" s="232"/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118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27"/>
      <c r="B22" s="228"/>
      <c r="C22" s="258" t="s">
        <v>129</v>
      </c>
      <c r="D22" s="231"/>
      <c r="E22" s="232"/>
      <c r="F22" s="230"/>
      <c r="G22" s="230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118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27"/>
      <c r="B23" s="228"/>
      <c r="C23" s="258" t="s">
        <v>130</v>
      </c>
      <c r="D23" s="231"/>
      <c r="E23" s="232"/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118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27"/>
      <c r="B24" s="228"/>
      <c r="C24" s="258" t="s">
        <v>248</v>
      </c>
      <c r="D24" s="231"/>
      <c r="E24" s="232">
        <v>2595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118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27"/>
      <c r="B25" s="228"/>
      <c r="C25" s="258" t="s">
        <v>132</v>
      </c>
      <c r="D25" s="231"/>
      <c r="E25" s="232"/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118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27"/>
      <c r="B26" s="228"/>
      <c r="C26" s="258" t="s">
        <v>133</v>
      </c>
      <c r="D26" s="231"/>
      <c r="E26" s="232"/>
      <c r="F26" s="230"/>
      <c r="G26" s="23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118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">
      <c r="A27" s="234" t="s">
        <v>102</v>
      </c>
      <c r="B27" s="235" t="s">
        <v>55</v>
      </c>
      <c r="C27" s="255" t="s">
        <v>56</v>
      </c>
      <c r="D27" s="236"/>
      <c r="E27" s="237"/>
      <c r="F27" s="238"/>
      <c r="G27" s="238">
        <f>SUMIF(AG28:AG30,"&lt;&gt;NOR",G28:G30)</f>
        <v>0</v>
      </c>
      <c r="H27" s="238"/>
      <c r="I27" s="238">
        <f>SUM(I28:I30)</f>
        <v>0</v>
      </c>
      <c r="J27" s="238"/>
      <c r="K27" s="238">
        <f>SUM(K28:K30)</f>
        <v>0</v>
      </c>
      <c r="L27" s="238"/>
      <c r="M27" s="238">
        <f>SUM(M28:M30)</f>
        <v>0</v>
      </c>
      <c r="N27" s="237"/>
      <c r="O27" s="237">
        <f>SUM(O28:O30)</f>
        <v>0</v>
      </c>
      <c r="P27" s="237"/>
      <c r="Q27" s="237">
        <f>SUM(Q28:Q30)</f>
        <v>0</v>
      </c>
      <c r="R27" s="238"/>
      <c r="S27" s="238"/>
      <c r="T27" s="238"/>
      <c r="U27" s="238"/>
      <c r="V27" s="238">
        <f>SUM(V28:V30)</f>
        <v>0</v>
      </c>
      <c r="W27" s="238"/>
      <c r="X27" s="239"/>
      <c r="Y27" s="233"/>
      <c r="AG27" t="s">
        <v>103</v>
      </c>
    </row>
    <row r="28" spans="1:60" outlineLevel="1" x14ac:dyDescent="0.2">
      <c r="A28" s="248">
        <v>3</v>
      </c>
      <c r="B28" s="249" t="s">
        <v>134</v>
      </c>
      <c r="C28" s="256" t="s">
        <v>135</v>
      </c>
      <c r="D28" s="250" t="s">
        <v>136</v>
      </c>
      <c r="E28" s="251">
        <v>1</v>
      </c>
      <c r="F28" s="252"/>
      <c r="G28" s="253">
        <f>ROUND(E28*F28,2)</f>
        <v>0</v>
      </c>
      <c r="H28" s="252"/>
      <c r="I28" s="253">
        <f>ROUND(E28*H28,2)</f>
        <v>0</v>
      </c>
      <c r="J28" s="252"/>
      <c r="K28" s="253">
        <f>ROUND(E28*J28,2)</f>
        <v>0</v>
      </c>
      <c r="L28" s="253">
        <v>21</v>
      </c>
      <c r="M28" s="253">
        <f>G28*(1+L28/100)</f>
        <v>0</v>
      </c>
      <c r="N28" s="251">
        <v>0</v>
      </c>
      <c r="O28" s="251">
        <f>ROUND(E28*N28,2)</f>
        <v>0</v>
      </c>
      <c r="P28" s="251">
        <v>0</v>
      </c>
      <c r="Q28" s="251">
        <f>ROUND(E28*P28,2)</f>
        <v>0</v>
      </c>
      <c r="R28" s="253"/>
      <c r="S28" s="253" t="s">
        <v>137</v>
      </c>
      <c r="T28" s="253" t="s">
        <v>138</v>
      </c>
      <c r="U28" s="253">
        <v>0</v>
      </c>
      <c r="V28" s="253">
        <f>ROUND(E28*U28,2)</f>
        <v>0</v>
      </c>
      <c r="W28" s="253"/>
      <c r="X28" s="254" t="s">
        <v>109</v>
      </c>
      <c r="Y28" s="230" t="s">
        <v>110</v>
      </c>
      <c r="Z28" s="210"/>
      <c r="AA28" s="210"/>
      <c r="AB28" s="210"/>
      <c r="AC28" s="210"/>
      <c r="AD28" s="210"/>
      <c r="AE28" s="210"/>
      <c r="AF28" s="210"/>
      <c r="AG28" s="210" t="s">
        <v>111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8">
        <v>4</v>
      </c>
      <c r="B29" s="249" t="s">
        <v>139</v>
      </c>
      <c r="C29" s="256" t="s">
        <v>140</v>
      </c>
      <c r="D29" s="250" t="s">
        <v>136</v>
      </c>
      <c r="E29" s="251">
        <v>60</v>
      </c>
      <c r="F29" s="252"/>
      <c r="G29" s="253">
        <f>ROUND(E29*F29,2)</f>
        <v>0</v>
      </c>
      <c r="H29" s="252"/>
      <c r="I29" s="253">
        <f>ROUND(E29*H29,2)</f>
        <v>0</v>
      </c>
      <c r="J29" s="252"/>
      <c r="K29" s="253">
        <f>ROUND(E29*J29,2)</f>
        <v>0</v>
      </c>
      <c r="L29" s="253">
        <v>21</v>
      </c>
      <c r="M29" s="253">
        <f>G29*(1+L29/100)</f>
        <v>0</v>
      </c>
      <c r="N29" s="251">
        <v>0</v>
      </c>
      <c r="O29" s="251">
        <f>ROUND(E29*N29,2)</f>
        <v>0</v>
      </c>
      <c r="P29" s="251">
        <v>0</v>
      </c>
      <c r="Q29" s="251">
        <f>ROUND(E29*P29,2)</f>
        <v>0</v>
      </c>
      <c r="R29" s="253"/>
      <c r="S29" s="253" t="s">
        <v>137</v>
      </c>
      <c r="T29" s="253" t="s">
        <v>138</v>
      </c>
      <c r="U29" s="253">
        <v>0</v>
      </c>
      <c r="V29" s="253">
        <f>ROUND(E29*U29,2)</f>
        <v>0</v>
      </c>
      <c r="W29" s="253"/>
      <c r="X29" s="254" t="s">
        <v>109</v>
      </c>
      <c r="Y29" s="230" t="s">
        <v>110</v>
      </c>
      <c r="Z29" s="210"/>
      <c r="AA29" s="210"/>
      <c r="AB29" s="210"/>
      <c r="AC29" s="210"/>
      <c r="AD29" s="210"/>
      <c r="AE29" s="210"/>
      <c r="AF29" s="210"/>
      <c r="AG29" s="210" t="s">
        <v>111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8">
        <v>5</v>
      </c>
      <c r="B30" s="249" t="s">
        <v>141</v>
      </c>
      <c r="C30" s="256" t="s">
        <v>142</v>
      </c>
      <c r="D30" s="250" t="s">
        <v>136</v>
      </c>
      <c r="E30" s="251">
        <v>1</v>
      </c>
      <c r="F30" s="252"/>
      <c r="G30" s="253">
        <f>ROUND(E30*F30,2)</f>
        <v>0</v>
      </c>
      <c r="H30" s="252"/>
      <c r="I30" s="253">
        <f>ROUND(E30*H30,2)</f>
        <v>0</v>
      </c>
      <c r="J30" s="252"/>
      <c r="K30" s="253">
        <f>ROUND(E30*J30,2)</f>
        <v>0</v>
      </c>
      <c r="L30" s="253">
        <v>21</v>
      </c>
      <c r="M30" s="253">
        <f>G30*(1+L30/100)</f>
        <v>0</v>
      </c>
      <c r="N30" s="251">
        <v>0</v>
      </c>
      <c r="O30" s="251">
        <f>ROUND(E30*N30,2)</f>
        <v>0</v>
      </c>
      <c r="P30" s="251">
        <v>0</v>
      </c>
      <c r="Q30" s="251">
        <f>ROUND(E30*P30,2)</f>
        <v>0</v>
      </c>
      <c r="R30" s="253"/>
      <c r="S30" s="253" t="s">
        <v>137</v>
      </c>
      <c r="T30" s="253" t="s">
        <v>138</v>
      </c>
      <c r="U30" s="253">
        <v>0</v>
      </c>
      <c r="V30" s="253">
        <f>ROUND(E30*U30,2)</f>
        <v>0</v>
      </c>
      <c r="W30" s="253"/>
      <c r="X30" s="254" t="s">
        <v>109</v>
      </c>
      <c r="Y30" s="230" t="s">
        <v>110</v>
      </c>
      <c r="Z30" s="210"/>
      <c r="AA30" s="210"/>
      <c r="AB30" s="210"/>
      <c r="AC30" s="210"/>
      <c r="AD30" s="210"/>
      <c r="AE30" s="210"/>
      <c r="AF30" s="210"/>
      <c r="AG30" s="210" t="s">
        <v>111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234" t="s">
        <v>102</v>
      </c>
      <c r="B31" s="235" t="s">
        <v>57</v>
      </c>
      <c r="C31" s="255" t="s">
        <v>58</v>
      </c>
      <c r="D31" s="236"/>
      <c r="E31" s="237"/>
      <c r="F31" s="238"/>
      <c r="G31" s="238">
        <f>SUMIF(AG32:AG32,"&lt;&gt;NOR",G32:G32)</f>
        <v>0</v>
      </c>
      <c r="H31" s="238"/>
      <c r="I31" s="238">
        <f>SUM(I32:I32)</f>
        <v>0</v>
      </c>
      <c r="J31" s="238"/>
      <c r="K31" s="238">
        <f>SUM(K32:K32)</f>
        <v>0</v>
      </c>
      <c r="L31" s="238"/>
      <c r="M31" s="238">
        <f>SUM(M32:M32)</f>
        <v>0</v>
      </c>
      <c r="N31" s="237"/>
      <c r="O31" s="237">
        <f>SUM(O32:O32)</f>
        <v>0</v>
      </c>
      <c r="P31" s="237"/>
      <c r="Q31" s="237">
        <f>SUM(Q32:Q32)</f>
        <v>0</v>
      </c>
      <c r="R31" s="238"/>
      <c r="S31" s="238"/>
      <c r="T31" s="238"/>
      <c r="U31" s="238"/>
      <c r="V31" s="238">
        <f>SUM(V32:V32)</f>
        <v>0</v>
      </c>
      <c r="W31" s="238"/>
      <c r="X31" s="239"/>
      <c r="Y31" s="233"/>
      <c r="AG31" t="s">
        <v>103</v>
      </c>
    </row>
    <row r="32" spans="1:60" outlineLevel="1" x14ac:dyDescent="0.2">
      <c r="A32" s="248">
        <v>6</v>
      </c>
      <c r="B32" s="249" t="s">
        <v>143</v>
      </c>
      <c r="C32" s="256" t="s">
        <v>144</v>
      </c>
      <c r="D32" s="250" t="s">
        <v>145</v>
      </c>
      <c r="E32" s="251">
        <v>26.624700000000001</v>
      </c>
      <c r="F32" s="252"/>
      <c r="G32" s="253">
        <f>ROUND(E32*F32,2)</f>
        <v>0</v>
      </c>
      <c r="H32" s="252"/>
      <c r="I32" s="253">
        <f>ROUND(E32*H32,2)</f>
        <v>0</v>
      </c>
      <c r="J32" s="252"/>
      <c r="K32" s="253">
        <f>ROUND(E32*J32,2)</f>
        <v>0</v>
      </c>
      <c r="L32" s="253">
        <v>21</v>
      </c>
      <c r="M32" s="253">
        <f>G32*(1+L32/100)</f>
        <v>0</v>
      </c>
      <c r="N32" s="251">
        <v>0</v>
      </c>
      <c r="O32" s="251">
        <f>ROUND(E32*N32,2)</f>
        <v>0</v>
      </c>
      <c r="P32" s="251">
        <v>0</v>
      </c>
      <c r="Q32" s="251">
        <f>ROUND(E32*P32,2)</f>
        <v>0</v>
      </c>
      <c r="R32" s="253"/>
      <c r="S32" s="253" t="s">
        <v>107</v>
      </c>
      <c r="T32" s="253" t="s">
        <v>107</v>
      </c>
      <c r="U32" s="253">
        <v>0</v>
      </c>
      <c r="V32" s="253">
        <f>ROUND(E32*U32,2)</f>
        <v>0</v>
      </c>
      <c r="W32" s="253"/>
      <c r="X32" s="254" t="s">
        <v>109</v>
      </c>
      <c r="Y32" s="230" t="s">
        <v>110</v>
      </c>
      <c r="Z32" s="210"/>
      <c r="AA32" s="210"/>
      <c r="AB32" s="210"/>
      <c r="AC32" s="210"/>
      <c r="AD32" s="210"/>
      <c r="AE32" s="210"/>
      <c r="AF32" s="210"/>
      <c r="AG32" s="210" t="s">
        <v>111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">
      <c r="A33" s="234" t="s">
        <v>102</v>
      </c>
      <c r="B33" s="235" t="s">
        <v>59</v>
      </c>
      <c r="C33" s="255" t="s">
        <v>60</v>
      </c>
      <c r="D33" s="236"/>
      <c r="E33" s="237"/>
      <c r="F33" s="238"/>
      <c r="G33" s="238">
        <f>SUMIF(AG34:AG43,"&lt;&gt;NOR",G34:G43)</f>
        <v>0</v>
      </c>
      <c r="H33" s="238"/>
      <c r="I33" s="238">
        <f>SUM(I34:I43)</f>
        <v>0</v>
      </c>
      <c r="J33" s="238"/>
      <c r="K33" s="238">
        <f>SUM(K34:K43)</f>
        <v>0</v>
      </c>
      <c r="L33" s="238"/>
      <c r="M33" s="238">
        <f>SUM(M34:M43)</f>
        <v>0</v>
      </c>
      <c r="N33" s="237"/>
      <c r="O33" s="237">
        <f>SUM(O34:O43)</f>
        <v>0.2</v>
      </c>
      <c r="P33" s="237"/>
      <c r="Q33" s="237">
        <f>SUM(Q34:Q43)</f>
        <v>0</v>
      </c>
      <c r="R33" s="238"/>
      <c r="S33" s="238"/>
      <c r="T33" s="238"/>
      <c r="U33" s="238"/>
      <c r="V33" s="238">
        <f>SUM(V34:V43)</f>
        <v>0</v>
      </c>
      <c r="W33" s="238"/>
      <c r="X33" s="239"/>
      <c r="Y33" s="233"/>
      <c r="AG33" t="s">
        <v>103</v>
      </c>
    </row>
    <row r="34" spans="1:60" outlineLevel="1" x14ac:dyDescent="0.2">
      <c r="A34" s="241">
        <v>7</v>
      </c>
      <c r="B34" s="242" t="s">
        <v>146</v>
      </c>
      <c r="C34" s="257" t="s">
        <v>147</v>
      </c>
      <c r="D34" s="243" t="s">
        <v>148</v>
      </c>
      <c r="E34" s="244">
        <v>5.4074999999999998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4">
        <v>0</v>
      </c>
      <c r="O34" s="244">
        <f>ROUND(E34*N34,2)</f>
        <v>0</v>
      </c>
      <c r="P34" s="244">
        <v>0</v>
      </c>
      <c r="Q34" s="244">
        <f>ROUND(E34*P34,2)</f>
        <v>0</v>
      </c>
      <c r="R34" s="246"/>
      <c r="S34" s="246" t="s">
        <v>149</v>
      </c>
      <c r="T34" s="246" t="s">
        <v>108</v>
      </c>
      <c r="U34" s="246">
        <v>0</v>
      </c>
      <c r="V34" s="246">
        <f>ROUND(E34*U34,2)</f>
        <v>0</v>
      </c>
      <c r="W34" s="246"/>
      <c r="X34" s="247" t="s">
        <v>109</v>
      </c>
      <c r="Y34" s="230" t="s">
        <v>110</v>
      </c>
      <c r="Z34" s="210"/>
      <c r="AA34" s="210"/>
      <c r="AB34" s="210"/>
      <c r="AC34" s="210"/>
      <c r="AD34" s="210"/>
      <c r="AE34" s="210"/>
      <c r="AF34" s="210"/>
      <c r="AG34" s="210" t="s">
        <v>111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27"/>
      <c r="B35" s="228"/>
      <c r="C35" s="258" t="s">
        <v>150</v>
      </c>
      <c r="D35" s="231"/>
      <c r="E35" s="232">
        <v>5.41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118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41">
        <v>8</v>
      </c>
      <c r="B36" s="242" t="s">
        <v>151</v>
      </c>
      <c r="C36" s="257" t="s">
        <v>249</v>
      </c>
      <c r="D36" s="243" t="s">
        <v>153</v>
      </c>
      <c r="E36" s="244">
        <v>128.80000000000001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2.0000000000000001E-4</v>
      </c>
      <c r="O36" s="244">
        <f>ROUND(E36*N36,2)</f>
        <v>0.03</v>
      </c>
      <c r="P36" s="244">
        <v>0</v>
      </c>
      <c r="Q36" s="244">
        <f>ROUND(E36*P36,2)</f>
        <v>0</v>
      </c>
      <c r="R36" s="246"/>
      <c r="S36" s="246" t="s">
        <v>107</v>
      </c>
      <c r="T36" s="246" t="s">
        <v>107</v>
      </c>
      <c r="U36" s="246">
        <v>0</v>
      </c>
      <c r="V36" s="246">
        <f>ROUND(E36*U36,2)</f>
        <v>0</v>
      </c>
      <c r="W36" s="246"/>
      <c r="X36" s="247" t="s">
        <v>109</v>
      </c>
      <c r="Y36" s="230" t="s">
        <v>110</v>
      </c>
      <c r="Z36" s="210"/>
      <c r="AA36" s="210"/>
      <c r="AB36" s="210"/>
      <c r="AC36" s="210"/>
      <c r="AD36" s="210"/>
      <c r="AE36" s="210"/>
      <c r="AF36" s="210"/>
      <c r="AG36" s="210" t="s">
        <v>154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27"/>
      <c r="B37" s="228"/>
      <c r="C37" s="258" t="s">
        <v>250</v>
      </c>
      <c r="D37" s="231"/>
      <c r="E37" s="232">
        <v>128.80000000000001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118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1">
        <v>9</v>
      </c>
      <c r="B38" s="242" t="s">
        <v>156</v>
      </c>
      <c r="C38" s="257" t="s">
        <v>157</v>
      </c>
      <c r="D38" s="243" t="s">
        <v>158</v>
      </c>
      <c r="E38" s="244">
        <v>260</v>
      </c>
      <c r="F38" s="245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4">
        <v>0</v>
      </c>
      <c r="O38" s="244">
        <f>ROUND(E38*N38,2)</f>
        <v>0</v>
      </c>
      <c r="P38" s="244">
        <v>0</v>
      </c>
      <c r="Q38" s="244">
        <f>ROUND(E38*P38,2)</f>
        <v>0</v>
      </c>
      <c r="R38" s="246"/>
      <c r="S38" s="246" t="s">
        <v>149</v>
      </c>
      <c r="T38" s="246" t="s">
        <v>108</v>
      </c>
      <c r="U38" s="246">
        <v>0</v>
      </c>
      <c r="V38" s="246">
        <f>ROUND(E38*U38,2)</f>
        <v>0</v>
      </c>
      <c r="W38" s="246"/>
      <c r="X38" s="247" t="s">
        <v>109</v>
      </c>
      <c r="Y38" s="230" t="s">
        <v>110</v>
      </c>
      <c r="Z38" s="210"/>
      <c r="AA38" s="210"/>
      <c r="AB38" s="210"/>
      <c r="AC38" s="210"/>
      <c r="AD38" s="210"/>
      <c r="AE38" s="210"/>
      <c r="AF38" s="210"/>
      <c r="AG38" s="210" t="s">
        <v>111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27"/>
      <c r="B39" s="228"/>
      <c r="C39" s="258" t="s">
        <v>251</v>
      </c>
      <c r="D39" s="231"/>
      <c r="E39" s="232">
        <v>260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118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1">
        <v>10</v>
      </c>
      <c r="B40" s="242" t="s">
        <v>160</v>
      </c>
      <c r="C40" s="257" t="s">
        <v>161</v>
      </c>
      <c r="D40" s="243" t="s">
        <v>148</v>
      </c>
      <c r="E40" s="244">
        <v>5.1520000000000001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4">
        <v>1.549E-2</v>
      </c>
      <c r="O40" s="244">
        <f>ROUND(E40*N40,2)</f>
        <v>0.08</v>
      </c>
      <c r="P40" s="244">
        <v>0</v>
      </c>
      <c r="Q40" s="244">
        <f>ROUND(E40*P40,2)</f>
        <v>0</v>
      </c>
      <c r="R40" s="246"/>
      <c r="S40" s="246" t="s">
        <v>107</v>
      </c>
      <c r="T40" s="246" t="s">
        <v>107</v>
      </c>
      <c r="U40" s="246">
        <v>0</v>
      </c>
      <c r="V40" s="246">
        <f>ROUND(E40*U40,2)</f>
        <v>0</v>
      </c>
      <c r="W40" s="246"/>
      <c r="X40" s="247" t="s">
        <v>109</v>
      </c>
      <c r="Y40" s="230" t="s">
        <v>110</v>
      </c>
      <c r="Z40" s="210"/>
      <c r="AA40" s="210"/>
      <c r="AB40" s="210"/>
      <c r="AC40" s="210"/>
      <c r="AD40" s="210"/>
      <c r="AE40" s="210"/>
      <c r="AF40" s="210"/>
      <c r="AG40" s="210" t="s">
        <v>154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27"/>
      <c r="B41" s="228"/>
      <c r="C41" s="258" t="s">
        <v>252</v>
      </c>
      <c r="D41" s="231"/>
      <c r="E41" s="232">
        <v>5.15</v>
      </c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118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8">
        <v>11</v>
      </c>
      <c r="B42" s="249" t="s">
        <v>163</v>
      </c>
      <c r="C42" s="256" t="s">
        <v>164</v>
      </c>
      <c r="D42" s="250" t="s">
        <v>136</v>
      </c>
      <c r="E42" s="251">
        <v>26</v>
      </c>
      <c r="F42" s="252"/>
      <c r="G42" s="253">
        <f>ROUND(E42*F42,2)</f>
        <v>0</v>
      </c>
      <c r="H42" s="252"/>
      <c r="I42" s="253">
        <f>ROUND(E42*H42,2)</f>
        <v>0</v>
      </c>
      <c r="J42" s="252"/>
      <c r="K42" s="253">
        <f>ROUND(E42*J42,2)</f>
        <v>0</v>
      </c>
      <c r="L42" s="253">
        <v>21</v>
      </c>
      <c r="M42" s="253">
        <f>G42*(1+L42/100)</f>
        <v>0</v>
      </c>
      <c r="N42" s="251">
        <v>3.32E-3</v>
      </c>
      <c r="O42" s="251">
        <f>ROUND(E42*N42,2)</f>
        <v>0.09</v>
      </c>
      <c r="P42" s="251">
        <v>0</v>
      </c>
      <c r="Q42" s="251">
        <f>ROUND(E42*P42,2)</f>
        <v>0</v>
      </c>
      <c r="R42" s="253"/>
      <c r="S42" s="253" t="s">
        <v>107</v>
      </c>
      <c r="T42" s="253" t="s">
        <v>107</v>
      </c>
      <c r="U42" s="253">
        <v>0</v>
      </c>
      <c r="V42" s="253">
        <f>ROUND(E42*U42,2)</f>
        <v>0</v>
      </c>
      <c r="W42" s="253"/>
      <c r="X42" s="254" t="s">
        <v>109</v>
      </c>
      <c r="Y42" s="230" t="s">
        <v>110</v>
      </c>
      <c r="Z42" s="210"/>
      <c r="AA42" s="210"/>
      <c r="AB42" s="210"/>
      <c r="AC42" s="210"/>
      <c r="AD42" s="210"/>
      <c r="AE42" s="210"/>
      <c r="AF42" s="210"/>
      <c r="AG42" s="210" t="s">
        <v>154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2.5" outlineLevel="1" x14ac:dyDescent="0.2">
      <c r="A43" s="248">
        <v>12</v>
      </c>
      <c r="B43" s="249" t="s">
        <v>173</v>
      </c>
      <c r="C43" s="256" t="s">
        <v>174</v>
      </c>
      <c r="D43" s="250" t="s">
        <v>145</v>
      </c>
      <c r="E43" s="251">
        <v>0.19188</v>
      </c>
      <c r="F43" s="252"/>
      <c r="G43" s="253">
        <f>ROUND(E43*F43,2)</f>
        <v>0</v>
      </c>
      <c r="H43" s="252"/>
      <c r="I43" s="253">
        <f>ROUND(E43*H43,2)</f>
        <v>0</v>
      </c>
      <c r="J43" s="252"/>
      <c r="K43" s="253">
        <f>ROUND(E43*J43,2)</f>
        <v>0</v>
      </c>
      <c r="L43" s="253">
        <v>21</v>
      </c>
      <c r="M43" s="253">
        <f>G43*(1+L43/100)</f>
        <v>0</v>
      </c>
      <c r="N43" s="251">
        <v>0</v>
      </c>
      <c r="O43" s="251">
        <f>ROUND(E43*N43,2)</f>
        <v>0</v>
      </c>
      <c r="P43" s="251">
        <v>0</v>
      </c>
      <c r="Q43" s="251">
        <f>ROUND(E43*P43,2)</f>
        <v>0</v>
      </c>
      <c r="R43" s="253"/>
      <c r="S43" s="253" t="s">
        <v>107</v>
      </c>
      <c r="T43" s="253" t="s">
        <v>107</v>
      </c>
      <c r="U43" s="253">
        <v>0</v>
      </c>
      <c r="V43" s="253">
        <f>ROUND(E43*U43,2)</f>
        <v>0</v>
      </c>
      <c r="W43" s="253"/>
      <c r="X43" s="254" t="s">
        <v>109</v>
      </c>
      <c r="Y43" s="230" t="s">
        <v>110</v>
      </c>
      <c r="Z43" s="210"/>
      <c r="AA43" s="210"/>
      <c r="AB43" s="210"/>
      <c r="AC43" s="210"/>
      <c r="AD43" s="210"/>
      <c r="AE43" s="210"/>
      <c r="AF43" s="210"/>
      <c r="AG43" s="210" t="s">
        <v>175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2">
      <c r="A44" s="234" t="s">
        <v>102</v>
      </c>
      <c r="B44" s="235" t="s">
        <v>61</v>
      </c>
      <c r="C44" s="255" t="s">
        <v>62</v>
      </c>
      <c r="D44" s="236"/>
      <c r="E44" s="237"/>
      <c r="F44" s="238"/>
      <c r="G44" s="238">
        <f>SUMIF(AG45:AG50,"&lt;&gt;NOR",G45:G50)</f>
        <v>0</v>
      </c>
      <c r="H44" s="238"/>
      <c r="I44" s="238">
        <f>SUM(I45:I50)</f>
        <v>0</v>
      </c>
      <c r="J44" s="238"/>
      <c r="K44" s="238">
        <f>SUM(K45:K50)</f>
        <v>0</v>
      </c>
      <c r="L44" s="238"/>
      <c r="M44" s="238">
        <f>SUM(M45:M50)</f>
        <v>0</v>
      </c>
      <c r="N44" s="237"/>
      <c r="O44" s="237">
        <f>SUM(O45:O50)</f>
        <v>1.42</v>
      </c>
      <c r="P44" s="237"/>
      <c r="Q44" s="237">
        <f>SUM(Q45:Q50)</f>
        <v>0</v>
      </c>
      <c r="R44" s="238"/>
      <c r="S44" s="238"/>
      <c r="T44" s="238"/>
      <c r="U44" s="238"/>
      <c r="V44" s="238">
        <f>SUM(V45:V50)</f>
        <v>130.27000000000001</v>
      </c>
      <c r="W44" s="238"/>
      <c r="X44" s="239"/>
      <c r="Y44" s="233"/>
      <c r="AG44" t="s">
        <v>103</v>
      </c>
    </row>
    <row r="45" spans="1:60" outlineLevel="1" x14ac:dyDescent="0.2">
      <c r="A45" s="248">
        <v>13</v>
      </c>
      <c r="B45" s="249" t="s">
        <v>180</v>
      </c>
      <c r="C45" s="256" t="s">
        <v>181</v>
      </c>
      <c r="D45" s="250" t="s">
        <v>136</v>
      </c>
      <c r="E45" s="251">
        <v>10</v>
      </c>
      <c r="F45" s="252"/>
      <c r="G45" s="253">
        <f>ROUND(E45*F45,2)</f>
        <v>0</v>
      </c>
      <c r="H45" s="252"/>
      <c r="I45" s="253">
        <f>ROUND(E45*H45,2)</f>
        <v>0</v>
      </c>
      <c r="J45" s="252"/>
      <c r="K45" s="253">
        <f>ROUND(E45*J45,2)</f>
        <v>0</v>
      </c>
      <c r="L45" s="253">
        <v>21</v>
      </c>
      <c r="M45" s="253">
        <f>G45*(1+L45/100)</f>
        <v>0</v>
      </c>
      <c r="N45" s="251">
        <v>4.0699999999999998E-3</v>
      </c>
      <c r="O45" s="251">
        <f>ROUND(E45*N45,2)</f>
        <v>0.04</v>
      </c>
      <c r="P45" s="251">
        <v>0</v>
      </c>
      <c r="Q45" s="251">
        <f>ROUND(E45*P45,2)</f>
        <v>0</v>
      </c>
      <c r="R45" s="253"/>
      <c r="S45" s="253" t="s">
        <v>107</v>
      </c>
      <c r="T45" s="253" t="s">
        <v>107</v>
      </c>
      <c r="U45" s="253">
        <v>0.98899000000000004</v>
      </c>
      <c r="V45" s="253">
        <f>ROUND(E45*U45,2)</f>
        <v>9.89</v>
      </c>
      <c r="W45" s="253"/>
      <c r="X45" s="254" t="s">
        <v>109</v>
      </c>
      <c r="Y45" s="230" t="s">
        <v>110</v>
      </c>
      <c r="Z45" s="210"/>
      <c r="AA45" s="210"/>
      <c r="AB45" s="210"/>
      <c r="AC45" s="210"/>
      <c r="AD45" s="210"/>
      <c r="AE45" s="210"/>
      <c r="AF45" s="210"/>
      <c r="AG45" s="210" t="s">
        <v>154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8">
        <v>14</v>
      </c>
      <c r="B46" s="249" t="s">
        <v>182</v>
      </c>
      <c r="C46" s="256" t="s">
        <v>253</v>
      </c>
      <c r="D46" s="250" t="s">
        <v>153</v>
      </c>
      <c r="E46" s="251">
        <v>130</v>
      </c>
      <c r="F46" s="252"/>
      <c r="G46" s="253">
        <f>ROUND(E46*F46,2)</f>
        <v>0</v>
      </c>
      <c r="H46" s="252"/>
      <c r="I46" s="253">
        <f>ROUND(E46*H46,2)</f>
        <v>0</v>
      </c>
      <c r="J46" s="252"/>
      <c r="K46" s="253">
        <f>ROUND(E46*J46,2)</f>
        <v>0</v>
      </c>
      <c r="L46" s="253">
        <v>21</v>
      </c>
      <c r="M46" s="253">
        <f>G46*(1+L46/100)</f>
        <v>0</v>
      </c>
      <c r="N46" s="251">
        <v>3.7499999999999999E-3</v>
      </c>
      <c r="O46" s="251">
        <f>ROUND(E46*N46,2)</f>
        <v>0.49</v>
      </c>
      <c r="P46" s="251">
        <v>0</v>
      </c>
      <c r="Q46" s="251">
        <f>ROUND(E46*P46,2)</f>
        <v>0</v>
      </c>
      <c r="R46" s="253"/>
      <c r="S46" s="253" t="s">
        <v>107</v>
      </c>
      <c r="T46" s="253" t="s">
        <v>107</v>
      </c>
      <c r="U46" s="253">
        <v>0.74</v>
      </c>
      <c r="V46" s="253">
        <f>ROUND(E46*U46,2)</f>
        <v>96.2</v>
      </c>
      <c r="W46" s="253"/>
      <c r="X46" s="254" t="s">
        <v>109</v>
      </c>
      <c r="Y46" s="230" t="s">
        <v>110</v>
      </c>
      <c r="Z46" s="210"/>
      <c r="AA46" s="210"/>
      <c r="AB46" s="210"/>
      <c r="AC46" s="210"/>
      <c r="AD46" s="210"/>
      <c r="AE46" s="210"/>
      <c r="AF46" s="210"/>
      <c r="AG46" s="210" t="s">
        <v>154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48">
        <v>15</v>
      </c>
      <c r="B47" s="249" t="s">
        <v>184</v>
      </c>
      <c r="C47" s="256" t="s">
        <v>254</v>
      </c>
      <c r="D47" s="250" t="s">
        <v>153</v>
      </c>
      <c r="E47" s="251">
        <v>39</v>
      </c>
      <c r="F47" s="252"/>
      <c r="G47" s="253">
        <f>ROUND(E47*F47,2)</f>
        <v>0</v>
      </c>
      <c r="H47" s="252"/>
      <c r="I47" s="253">
        <f>ROUND(E47*H47,2)</f>
        <v>0</v>
      </c>
      <c r="J47" s="252"/>
      <c r="K47" s="253">
        <f>ROUND(E47*J47,2)</f>
        <v>0</v>
      </c>
      <c r="L47" s="253">
        <v>21</v>
      </c>
      <c r="M47" s="253">
        <f>G47*(1+L47/100)</f>
        <v>0</v>
      </c>
      <c r="N47" s="251">
        <v>3.7399999999999998E-3</v>
      </c>
      <c r="O47" s="251">
        <f>ROUND(E47*N47,2)</f>
        <v>0.15</v>
      </c>
      <c r="P47" s="251">
        <v>0</v>
      </c>
      <c r="Q47" s="251">
        <f>ROUND(E47*P47,2)</f>
        <v>0</v>
      </c>
      <c r="R47" s="253"/>
      <c r="S47" s="253" t="s">
        <v>107</v>
      </c>
      <c r="T47" s="253" t="s">
        <v>107</v>
      </c>
      <c r="U47" s="253">
        <v>0.62</v>
      </c>
      <c r="V47" s="253">
        <f>ROUND(E47*U47,2)</f>
        <v>24.18</v>
      </c>
      <c r="W47" s="253"/>
      <c r="X47" s="254" t="s">
        <v>109</v>
      </c>
      <c r="Y47" s="230" t="s">
        <v>110</v>
      </c>
      <c r="Z47" s="210"/>
      <c r="AA47" s="210"/>
      <c r="AB47" s="210"/>
      <c r="AC47" s="210"/>
      <c r="AD47" s="210"/>
      <c r="AE47" s="210"/>
      <c r="AF47" s="210"/>
      <c r="AG47" s="210" t="s">
        <v>154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ht="22.5" outlineLevel="1" x14ac:dyDescent="0.2">
      <c r="A48" s="248">
        <v>16</v>
      </c>
      <c r="B48" s="249" t="s">
        <v>186</v>
      </c>
      <c r="C48" s="256" t="s">
        <v>187</v>
      </c>
      <c r="D48" s="250" t="s">
        <v>153</v>
      </c>
      <c r="E48" s="251">
        <v>147</v>
      </c>
      <c r="F48" s="252"/>
      <c r="G48" s="253">
        <f>ROUND(E48*F48,2)</f>
        <v>0</v>
      </c>
      <c r="H48" s="252"/>
      <c r="I48" s="253">
        <f>ROUND(E48*H48,2)</f>
        <v>0</v>
      </c>
      <c r="J48" s="252"/>
      <c r="K48" s="253">
        <f>ROUND(E48*J48,2)</f>
        <v>0</v>
      </c>
      <c r="L48" s="253">
        <v>21</v>
      </c>
      <c r="M48" s="253">
        <f>G48*(1+L48/100)</f>
        <v>0</v>
      </c>
      <c r="N48" s="251">
        <v>4.2500000000000003E-3</v>
      </c>
      <c r="O48" s="251">
        <f>ROUND(E48*N48,2)</f>
        <v>0.62</v>
      </c>
      <c r="P48" s="251">
        <v>0</v>
      </c>
      <c r="Q48" s="251">
        <f>ROUND(E48*P48,2)</f>
        <v>0</v>
      </c>
      <c r="R48" s="253"/>
      <c r="S48" s="253" t="s">
        <v>107</v>
      </c>
      <c r="T48" s="253" t="s">
        <v>107</v>
      </c>
      <c r="U48" s="253">
        <v>0</v>
      </c>
      <c r="V48" s="253">
        <f>ROUND(E48*U48,2)</f>
        <v>0</v>
      </c>
      <c r="W48" s="253"/>
      <c r="X48" s="254" t="s">
        <v>109</v>
      </c>
      <c r="Y48" s="230" t="s">
        <v>110</v>
      </c>
      <c r="Z48" s="210"/>
      <c r="AA48" s="210"/>
      <c r="AB48" s="210"/>
      <c r="AC48" s="210"/>
      <c r="AD48" s="210"/>
      <c r="AE48" s="210"/>
      <c r="AF48" s="210"/>
      <c r="AG48" s="210" t="s">
        <v>154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8">
        <v>17</v>
      </c>
      <c r="B49" s="249" t="s">
        <v>188</v>
      </c>
      <c r="C49" s="256" t="s">
        <v>189</v>
      </c>
      <c r="D49" s="250" t="s">
        <v>153</v>
      </c>
      <c r="E49" s="251">
        <v>11.1</v>
      </c>
      <c r="F49" s="252"/>
      <c r="G49" s="253">
        <f>ROUND(E49*F49,2)</f>
        <v>0</v>
      </c>
      <c r="H49" s="252"/>
      <c r="I49" s="253">
        <f>ROUND(E49*H49,2)</f>
        <v>0</v>
      </c>
      <c r="J49" s="252"/>
      <c r="K49" s="253">
        <f>ROUND(E49*J49,2)</f>
        <v>0</v>
      </c>
      <c r="L49" s="253">
        <v>21</v>
      </c>
      <c r="M49" s="253">
        <f>G49*(1+L49/100)</f>
        <v>0</v>
      </c>
      <c r="N49" s="251">
        <v>1.095E-2</v>
      </c>
      <c r="O49" s="251">
        <f>ROUND(E49*N49,2)</f>
        <v>0.12</v>
      </c>
      <c r="P49" s="251">
        <v>0</v>
      </c>
      <c r="Q49" s="251">
        <f>ROUND(E49*P49,2)</f>
        <v>0</v>
      </c>
      <c r="R49" s="253"/>
      <c r="S49" s="253" t="s">
        <v>107</v>
      </c>
      <c r="T49" s="253" t="s">
        <v>107</v>
      </c>
      <c r="U49" s="253">
        <v>0</v>
      </c>
      <c r="V49" s="253">
        <f>ROUND(E49*U49,2)</f>
        <v>0</v>
      </c>
      <c r="W49" s="253"/>
      <c r="X49" s="254" t="s">
        <v>109</v>
      </c>
      <c r="Y49" s="230" t="s">
        <v>110</v>
      </c>
      <c r="Z49" s="210"/>
      <c r="AA49" s="210"/>
      <c r="AB49" s="210"/>
      <c r="AC49" s="210"/>
      <c r="AD49" s="210"/>
      <c r="AE49" s="210"/>
      <c r="AF49" s="210"/>
      <c r="AG49" s="210" t="s">
        <v>154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8">
        <v>18</v>
      </c>
      <c r="B50" s="249" t="s">
        <v>190</v>
      </c>
      <c r="C50" s="256" t="s">
        <v>191</v>
      </c>
      <c r="D50" s="250" t="s">
        <v>145</v>
      </c>
      <c r="E50" s="251">
        <v>1.1734599999999999</v>
      </c>
      <c r="F50" s="252"/>
      <c r="G50" s="253">
        <f>ROUND(E50*F50,2)</f>
        <v>0</v>
      </c>
      <c r="H50" s="252"/>
      <c r="I50" s="253">
        <f>ROUND(E50*H50,2)</f>
        <v>0</v>
      </c>
      <c r="J50" s="252"/>
      <c r="K50" s="253">
        <f>ROUND(E50*J50,2)</f>
        <v>0</v>
      </c>
      <c r="L50" s="253">
        <v>21</v>
      </c>
      <c r="M50" s="253">
        <f>G50*(1+L50/100)</f>
        <v>0</v>
      </c>
      <c r="N50" s="251">
        <v>0</v>
      </c>
      <c r="O50" s="251">
        <f>ROUND(E50*N50,2)</f>
        <v>0</v>
      </c>
      <c r="P50" s="251">
        <v>0</v>
      </c>
      <c r="Q50" s="251">
        <f>ROUND(E50*P50,2)</f>
        <v>0</v>
      </c>
      <c r="R50" s="253"/>
      <c r="S50" s="253" t="s">
        <v>107</v>
      </c>
      <c r="T50" s="253" t="s">
        <v>107</v>
      </c>
      <c r="U50" s="253">
        <v>0</v>
      </c>
      <c r="V50" s="253">
        <f>ROUND(E50*U50,2)</f>
        <v>0</v>
      </c>
      <c r="W50" s="253"/>
      <c r="X50" s="254" t="s">
        <v>109</v>
      </c>
      <c r="Y50" s="230" t="s">
        <v>110</v>
      </c>
      <c r="Z50" s="210"/>
      <c r="AA50" s="210"/>
      <c r="AB50" s="210"/>
      <c r="AC50" s="210"/>
      <c r="AD50" s="210"/>
      <c r="AE50" s="210"/>
      <c r="AF50" s="210"/>
      <c r="AG50" s="210" t="s">
        <v>175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x14ac:dyDescent="0.2">
      <c r="A51" s="234" t="s">
        <v>102</v>
      </c>
      <c r="B51" s="235" t="s">
        <v>63</v>
      </c>
      <c r="C51" s="255" t="s">
        <v>64</v>
      </c>
      <c r="D51" s="236"/>
      <c r="E51" s="237"/>
      <c r="F51" s="238"/>
      <c r="G51" s="238">
        <f>SUMIF(AG52:AG52,"&lt;&gt;NOR",G52:G52)</f>
        <v>0</v>
      </c>
      <c r="H51" s="238"/>
      <c r="I51" s="238">
        <f>SUM(I52:I52)</f>
        <v>0</v>
      </c>
      <c r="J51" s="238"/>
      <c r="K51" s="238">
        <f>SUM(K52:K52)</f>
        <v>0</v>
      </c>
      <c r="L51" s="238"/>
      <c r="M51" s="238">
        <f>SUM(M52:M52)</f>
        <v>0</v>
      </c>
      <c r="N51" s="237"/>
      <c r="O51" s="237">
        <f>SUM(O52:O52)</f>
        <v>0</v>
      </c>
      <c r="P51" s="237"/>
      <c r="Q51" s="237">
        <f>SUM(Q52:Q52)</f>
        <v>57.09</v>
      </c>
      <c r="R51" s="238"/>
      <c r="S51" s="238"/>
      <c r="T51" s="238"/>
      <c r="U51" s="238"/>
      <c r="V51" s="238">
        <f>SUM(V52:V52)</f>
        <v>0</v>
      </c>
      <c r="W51" s="238"/>
      <c r="X51" s="239"/>
      <c r="Y51" s="233"/>
      <c r="AG51" t="s">
        <v>103</v>
      </c>
    </row>
    <row r="52" spans="1:60" outlineLevel="1" x14ac:dyDescent="0.2">
      <c r="A52" s="248">
        <v>19</v>
      </c>
      <c r="B52" s="249" t="s">
        <v>192</v>
      </c>
      <c r="C52" s="256" t="s">
        <v>193</v>
      </c>
      <c r="D52" s="250" t="s">
        <v>106</v>
      </c>
      <c r="E52" s="251">
        <v>2595</v>
      </c>
      <c r="F52" s="252"/>
      <c r="G52" s="253">
        <f>ROUND(E52*F52,2)</f>
        <v>0</v>
      </c>
      <c r="H52" s="252"/>
      <c r="I52" s="253">
        <f>ROUND(E52*H52,2)</f>
        <v>0</v>
      </c>
      <c r="J52" s="252"/>
      <c r="K52" s="253">
        <f>ROUND(E52*J52,2)</f>
        <v>0</v>
      </c>
      <c r="L52" s="253">
        <v>21</v>
      </c>
      <c r="M52" s="253">
        <f>G52*(1+L52/100)</f>
        <v>0</v>
      </c>
      <c r="N52" s="251">
        <v>0</v>
      </c>
      <c r="O52" s="251">
        <f>ROUND(E52*N52,2)</f>
        <v>0</v>
      </c>
      <c r="P52" s="251">
        <v>2.1999999999999999E-2</v>
      </c>
      <c r="Q52" s="251">
        <f>ROUND(E52*P52,2)</f>
        <v>57.09</v>
      </c>
      <c r="R52" s="253"/>
      <c r="S52" s="253" t="s">
        <v>107</v>
      </c>
      <c r="T52" s="253" t="s">
        <v>107</v>
      </c>
      <c r="U52" s="253">
        <v>0</v>
      </c>
      <c r="V52" s="253">
        <f>ROUND(E52*U52,2)</f>
        <v>0</v>
      </c>
      <c r="W52" s="253"/>
      <c r="X52" s="254" t="s">
        <v>109</v>
      </c>
      <c r="Y52" s="230" t="s">
        <v>110</v>
      </c>
      <c r="Z52" s="210"/>
      <c r="AA52" s="210"/>
      <c r="AB52" s="210"/>
      <c r="AC52" s="210"/>
      <c r="AD52" s="210"/>
      <c r="AE52" s="210"/>
      <c r="AF52" s="210"/>
      <c r="AG52" s="210" t="s">
        <v>154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">
      <c r="A53" s="234" t="s">
        <v>102</v>
      </c>
      <c r="B53" s="235" t="s">
        <v>65</v>
      </c>
      <c r="C53" s="255" t="s">
        <v>66</v>
      </c>
      <c r="D53" s="236"/>
      <c r="E53" s="237"/>
      <c r="F53" s="238"/>
      <c r="G53" s="238">
        <f>SUMIF(AG54:AG63,"&lt;&gt;NOR",G54:G63)</f>
        <v>0</v>
      </c>
      <c r="H53" s="238"/>
      <c r="I53" s="238">
        <f>SUM(I54:I63)</f>
        <v>0</v>
      </c>
      <c r="J53" s="238"/>
      <c r="K53" s="238">
        <f>SUM(K54:K63)</f>
        <v>0</v>
      </c>
      <c r="L53" s="238"/>
      <c r="M53" s="238">
        <f>SUM(M54:M63)</f>
        <v>0</v>
      </c>
      <c r="N53" s="237"/>
      <c r="O53" s="237">
        <f>SUM(O54:O63)</f>
        <v>0.13</v>
      </c>
      <c r="P53" s="237"/>
      <c r="Q53" s="237">
        <f>SUM(Q54:Q63)</f>
        <v>4.97</v>
      </c>
      <c r="R53" s="238"/>
      <c r="S53" s="238"/>
      <c r="T53" s="238"/>
      <c r="U53" s="238"/>
      <c r="V53" s="238">
        <f>SUM(V54:V63)</f>
        <v>0</v>
      </c>
      <c r="W53" s="238"/>
      <c r="X53" s="239"/>
      <c r="Y53" s="233"/>
      <c r="AG53" t="s">
        <v>103</v>
      </c>
    </row>
    <row r="54" spans="1:60" outlineLevel="1" x14ac:dyDescent="0.2">
      <c r="A54" s="241">
        <v>20</v>
      </c>
      <c r="B54" s="242" t="s">
        <v>65</v>
      </c>
      <c r="C54" s="257" t="s">
        <v>194</v>
      </c>
      <c r="D54" s="243" t="s">
        <v>195</v>
      </c>
      <c r="E54" s="244">
        <v>1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4">
        <v>0</v>
      </c>
      <c r="O54" s="244">
        <f>ROUND(E54*N54,2)</f>
        <v>0</v>
      </c>
      <c r="P54" s="244">
        <v>0</v>
      </c>
      <c r="Q54" s="244">
        <f>ROUND(E54*P54,2)</f>
        <v>0</v>
      </c>
      <c r="R54" s="246"/>
      <c r="S54" s="246" t="s">
        <v>149</v>
      </c>
      <c r="T54" s="246" t="s">
        <v>108</v>
      </c>
      <c r="U54" s="246">
        <v>0</v>
      </c>
      <c r="V54" s="246">
        <f>ROUND(E54*U54,2)</f>
        <v>0</v>
      </c>
      <c r="W54" s="246"/>
      <c r="X54" s="247" t="s">
        <v>109</v>
      </c>
      <c r="Y54" s="230" t="s">
        <v>110</v>
      </c>
      <c r="Z54" s="210"/>
      <c r="AA54" s="210"/>
      <c r="AB54" s="210"/>
      <c r="AC54" s="210"/>
      <c r="AD54" s="210"/>
      <c r="AE54" s="210"/>
      <c r="AF54" s="210"/>
      <c r="AG54" s="210" t="s">
        <v>111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">
      <c r="A55" s="227"/>
      <c r="B55" s="228"/>
      <c r="C55" s="258" t="s">
        <v>196</v>
      </c>
      <c r="D55" s="231"/>
      <c r="E55" s="232"/>
      <c r="F55" s="230"/>
      <c r="G55" s="23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118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27"/>
      <c r="B56" s="228"/>
      <c r="C56" s="258" t="s">
        <v>197</v>
      </c>
      <c r="D56" s="231"/>
      <c r="E56" s="232"/>
      <c r="F56" s="230"/>
      <c r="G56" s="230"/>
      <c r="H56" s="230"/>
      <c r="I56" s="230"/>
      <c r="J56" s="230"/>
      <c r="K56" s="230"/>
      <c r="L56" s="230"/>
      <c r="M56" s="230"/>
      <c r="N56" s="229"/>
      <c r="O56" s="229"/>
      <c r="P56" s="229"/>
      <c r="Q56" s="229"/>
      <c r="R56" s="230"/>
      <c r="S56" s="230"/>
      <c r="T56" s="230"/>
      <c r="U56" s="230"/>
      <c r="V56" s="230"/>
      <c r="W56" s="230"/>
      <c r="X56" s="230"/>
      <c r="Y56" s="230"/>
      <c r="Z56" s="210"/>
      <c r="AA56" s="210"/>
      <c r="AB56" s="210"/>
      <c r="AC56" s="210"/>
      <c r="AD56" s="210"/>
      <c r="AE56" s="210"/>
      <c r="AF56" s="210"/>
      <c r="AG56" s="210" t="s">
        <v>118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27"/>
      <c r="B57" s="228"/>
      <c r="C57" s="258" t="s">
        <v>198</v>
      </c>
      <c r="D57" s="231"/>
      <c r="E57" s="232"/>
      <c r="F57" s="230"/>
      <c r="G57" s="230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118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ht="22.5" outlineLevel="3" x14ac:dyDescent="0.2">
      <c r="A58" s="227"/>
      <c r="B58" s="228"/>
      <c r="C58" s="258" t="s">
        <v>199</v>
      </c>
      <c r="D58" s="231"/>
      <c r="E58" s="232">
        <v>1</v>
      </c>
      <c r="F58" s="230"/>
      <c r="G58" s="230"/>
      <c r="H58" s="230"/>
      <c r="I58" s="230"/>
      <c r="J58" s="230"/>
      <c r="K58" s="230"/>
      <c r="L58" s="230"/>
      <c r="M58" s="230"/>
      <c r="N58" s="229"/>
      <c r="O58" s="229"/>
      <c r="P58" s="229"/>
      <c r="Q58" s="229"/>
      <c r="R58" s="230"/>
      <c r="S58" s="230"/>
      <c r="T58" s="230"/>
      <c r="U58" s="230"/>
      <c r="V58" s="230"/>
      <c r="W58" s="230"/>
      <c r="X58" s="230"/>
      <c r="Y58" s="230"/>
      <c r="Z58" s="210"/>
      <c r="AA58" s="210"/>
      <c r="AB58" s="210"/>
      <c r="AC58" s="210"/>
      <c r="AD58" s="210"/>
      <c r="AE58" s="210"/>
      <c r="AF58" s="210"/>
      <c r="AG58" s="210" t="s">
        <v>118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27"/>
      <c r="B59" s="228"/>
      <c r="C59" s="258" t="s">
        <v>255</v>
      </c>
      <c r="D59" s="231"/>
      <c r="E59" s="232"/>
      <c r="F59" s="230"/>
      <c r="G59" s="230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118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41">
        <v>21</v>
      </c>
      <c r="B60" s="242" t="s">
        <v>201</v>
      </c>
      <c r="C60" s="257" t="s">
        <v>202</v>
      </c>
      <c r="D60" s="243" t="s">
        <v>106</v>
      </c>
      <c r="E60" s="244">
        <v>112.32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4">
        <v>0</v>
      </c>
      <c r="O60" s="244">
        <f>ROUND(E60*N60,2)</f>
        <v>0</v>
      </c>
      <c r="P60" s="244">
        <v>2.1000000000000001E-2</v>
      </c>
      <c r="Q60" s="244">
        <f>ROUND(E60*P60,2)</f>
        <v>2.36</v>
      </c>
      <c r="R60" s="246"/>
      <c r="S60" s="246" t="s">
        <v>107</v>
      </c>
      <c r="T60" s="246" t="s">
        <v>107</v>
      </c>
      <c r="U60" s="246">
        <v>0</v>
      </c>
      <c r="V60" s="246">
        <f>ROUND(E60*U60,2)</f>
        <v>0</v>
      </c>
      <c r="W60" s="246"/>
      <c r="X60" s="247" t="s">
        <v>109</v>
      </c>
      <c r="Y60" s="230" t="s">
        <v>110</v>
      </c>
      <c r="Z60" s="210"/>
      <c r="AA60" s="210"/>
      <c r="AB60" s="210"/>
      <c r="AC60" s="210"/>
      <c r="AD60" s="210"/>
      <c r="AE60" s="210"/>
      <c r="AF60" s="210"/>
      <c r="AG60" s="210" t="s">
        <v>154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27"/>
      <c r="B61" s="228"/>
      <c r="C61" s="258" t="s">
        <v>203</v>
      </c>
      <c r="D61" s="231"/>
      <c r="E61" s="232">
        <v>112.32</v>
      </c>
      <c r="F61" s="230"/>
      <c r="G61" s="230"/>
      <c r="H61" s="230"/>
      <c r="I61" s="230"/>
      <c r="J61" s="230"/>
      <c r="K61" s="230"/>
      <c r="L61" s="230"/>
      <c r="M61" s="230"/>
      <c r="N61" s="229"/>
      <c r="O61" s="229"/>
      <c r="P61" s="229"/>
      <c r="Q61" s="229"/>
      <c r="R61" s="230"/>
      <c r="S61" s="230"/>
      <c r="T61" s="230"/>
      <c r="U61" s="230"/>
      <c r="V61" s="230"/>
      <c r="W61" s="230"/>
      <c r="X61" s="230"/>
      <c r="Y61" s="230"/>
      <c r="Z61" s="210"/>
      <c r="AA61" s="210"/>
      <c r="AB61" s="210"/>
      <c r="AC61" s="210"/>
      <c r="AD61" s="210"/>
      <c r="AE61" s="210"/>
      <c r="AF61" s="210"/>
      <c r="AG61" s="210" t="s">
        <v>118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41">
        <v>22</v>
      </c>
      <c r="B62" s="242" t="s">
        <v>256</v>
      </c>
      <c r="C62" s="257" t="s">
        <v>257</v>
      </c>
      <c r="D62" s="243" t="s">
        <v>158</v>
      </c>
      <c r="E62" s="244">
        <v>2613.6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4">
        <v>5.0000000000000002E-5</v>
      </c>
      <c r="O62" s="244">
        <f>ROUND(E62*N62,2)</f>
        <v>0.13</v>
      </c>
      <c r="P62" s="244">
        <v>1E-3</v>
      </c>
      <c r="Q62" s="244">
        <f>ROUND(E62*P62,2)</f>
        <v>2.61</v>
      </c>
      <c r="R62" s="246"/>
      <c r="S62" s="246" t="s">
        <v>107</v>
      </c>
      <c r="T62" s="246" t="s">
        <v>107</v>
      </c>
      <c r="U62" s="246">
        <v>0</v>
      </c>
      <c r="V62" s="246">
        <f>ROUND(E62*U62,2)</f>
        <v>0</v>
      </c>
      <c r="W62" s="246"/>
      <c r="X62" s="247" t="s">
        <v>109</v>
      </c>
      <c r="Y62" s="230" t="s">
        <v>110</v>
      </c>
      <c r="Z62" s="210"/>
      <c r="AA62" s="210"/>
      <c r="AB62" s="210"/>
      <c r="AC62" s="210"/>
      <c r="AD62" s="210"/>
      <c r="AE62" s="210"/>
      <c r="AF62" s="210"/>
      <c r="AG62" s="210" t="s">
        <v>154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27"/>
      <c r="B63" s="228"/>
      <c r="C63" s="258" t="s">
        <v>258</v>
      </c>
      <c r="D63" s="231"/>
      <c r="E63" s="232">
        <v>2613.6</v>
      </c>
      <c r="F63" s="230"/>
      <c r="G63" s="230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118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x14ac:dyDescent="0.2">
      <c r="A64" s="234" t="s">
        <v>102</v>
      </c>
      <c r="B64" s="235" t="s">
        <v>67</v>
      </c>
      <c r="C64" s="255" t="s">
        <v>68</v>
      </c>
      <c r="D64" s="236"/>
      <c r="E64" s="237"/>
      <c r="F64" s="238"/>
      <c r="G64" s="238">
        <f>SUMIF(AG65:AG66,"&lt;&gt;NOR",G65:G66)</f>
        <v>0</v>
      </c>
      <c r="H64" s="238"/>
      <c r="I64" s="238">
        <f>SUM(I65:I66)</f>
        <v>0</v>
      </c>
      <c r="J64" s="238"/>
      <c r="K64" s="238">
        <f>SUM(K65:K66)</f>
        <v>0</v>
      </c>
      <c r="L64" s="238"/>
      <c r="M64" s="238">
        <f>SUM(M65:M66)</f>
        <v>0</v>
      </c>
      <c r="N64" s="237"/>
      <c r="O64" s="237">
        <f>SUM(O65:O66)</f>
        <v>0.05</v>
      </c>
      <c r="P64" s="237"/>
      <c r="Q64" s="237">
        <f>SUM(Q65:Q66)</f>
        <v>0</v>
      </c>
      <c r="R64" s="238"/>
      <c r="S64" s="238"/>
      <c r="T64" s="238"/>
      <c r="U64" s="238"/>
      <c r="V64" s="238">
        <f>SUM(V65:V66)</f>
        <v>0</v>
      </c>
      <c r="W64" s="238"/>
      <c r="X64" s="239"/>
      <c r="Y64" s="233"/>
      <c r="AG64" t="s">
        <v>103</v>
      </c>
    </row>
    <row r="65" spans="1:60" outlineLevel="1" x14ac:dyDescent="0.2">
      <c r="A65" s="241">
        <v>23</v>
      </c>
      <c r="B65" s="242" t="s">
        <v>204</v>
      </c>
      <c r="C65" s="257" t="s">
        <v>205</v>
      </c>
      <c r="D65" s="243" t="s">
        <v>106</v>
      </c>
      <c r="E65" s="244">
        <v>128.80000000000001</v>
      </c>
      <c r="F65" s="245"/>
      <c r="G65" s="246">
        <f>ROUND(E65*F65,2)</f>
        <v>0</v>
      </c>
      <c r="H65" s="245"/>
      <c r="I65" s="246">
        <f>ROUND(E65*H65,2)</f>
        <v>0</v>
      </c>
      <c r="J65" s="245"/>
      <c r="K65" s="246">
        <f>ROUND(E65*J65,2)</f>
        <v>0</v>
      </c>
      <c r="L65" s="246">
        <v>21</v>
      </c>
      <c r="M65" s="246">
        <f>G65*(1+L65/100)</f>
        <v>0</v>
      </c>
      <c r="N65" s="244">
        <v>4.2000000000000002E-4</v>
      </c>
      <c r="O65" s="244">
        <f>ROUND(E65*N65,2)</f>
        <v>0.05</v>
      </c>
      <c r="P65" s="244">
        <v>0</v>
      </c>
      <c r="Q65" s="244">
        <f>ROUND(E65*P65,2)</f>
        <v>0</v>
      </c>
      <c r="R65" s="246"/>
      <c r="S65" s="246" t="s">
        <v>107</v>
      </c>
      <c r="T65" s="246" t="s">
        <v>107</v>
      </c>
      <c r="U65" s="246">
        <v>0</v>
      </c>
      <c r="V65" s="246">
        <f>ROUND(E65*U65,2)</f>
        <v>0</v>
      </c>
      <c r="W65" s="246"/>
      <c r="X65" s="247" t="s">
        <v>109</v>
      </c>
      <c r="Y65" s="230" t="s">
        <v>110</v>
      </c>
      <c r="Z65" s="210"/>
      <c r="AA65" s="210"/>
      <c r="AB65" s="210"/>
      <c r="AC65" s="210"/>
      <c r="AD65" s="210"/>
      <c r="AE65" s="210"/>
      <c r="AF65" s="210"/>
      <c r="AG65" s="210" t="s">
        <v>154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27"/>
      <c r="B66" s="228"/>
      <c r="C66" s="258" t="s">
        <v>259</v>
      </c>
      <c r="D66" s="231"/>
      <c r="E66" s="232">
        <v>128.80000000000001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118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x14ac:dyDescent="0.2">
      <c r="A67" s="234" t="s">
        <v>102</v>
      </c>
      <c r="B67" s="235" t="s">
        <v>69</v>
      </c>
      <c r="C67" s="255" t="s">
        <v>70</v>
      </c>
      <c r="D67" s="236"/>
      <c r="E67" s="237"/>
      <c r="F67" s="238"/>
      <c r="G67" s="238">
        <f>SUMIF(AG68:AG68,"&lt;&gt;NOR",G68:G68)</f>
        <v>0</v>
      </c>
      <c r="H67" s="238"/>
      <c r="I67" s="238">
        <f>SUM(I68:I68)</f>
        <v>0</v>
      </c>
      <c r="J67" s="238"/>
      <c r="K67" s="238">
        <f>SUM(K68:K68)</f>
        <v>0</v>
      </c>
      <c r="L67" s="238"/>
      <c r="M67" s="238">
        <f>SUM(M68:M68)</f>
        <v>0</v>
      </c>
      <c r="N67" s="237"/>
      <c r="O67" s="237">
        <f>SUM(O68:O68)</f>
        <v>0</v>
      </c>
      <c r="P67" s="237"/>
      <c r="Q67" s="237">
        <f>SUM(Q68:Q68)</f>
        <v>0</v>
      </c>
      <c r="R67" s="238"/>
      <c r="S67" s="238"/>
      <c r="T67" s="238"/>
      <c r="U67" s="238"/>
      <c r="V67" s="238">
        <f>SUM(V68:V68)</f>
        <v>0</v>
      </c>
      <c r="W67" s="238"/>
      <c r="X67" s="239"/>
      <c r="Y67" s="233"/>
      <c r="AG67" t="s">
        <v>103</v>
      </c>
    </row>
    <row r="68" spans="1:60" outlineLevel="1" x14ac:dyDescent="0.2">
      <c r="A68" s="248">
        <v>24</v>
      </c>
      <c r="B68" s="249" t="s">
        <v>211</v>
      </c>
      <c r="C68" s="256" t="s">
        <v>212</v>
      </c>
      <c r="D68" s="250" t="s">
        <v>195</v>
      </c>
      <c r="E68" s="251">
        <v>1</v>
      </c>
      <c r="F68" s="252"/>
      <c r="G68" s="253">
        <f>ROUND(E68*F68,2)</f>
        <v>0</v>
      </c>
      <c r="H68" s="252"/>
      <c r="I68" s="253">
        <f>ROUND(E68*H68,2)</f>
        <v>0</v>
      </c>
      <c r="J68" s="252"/>
      <c r="K68" s="253">
        <f>ROUND(E68*J68,2)</f>
        <v>0</v>
      </c>
      <c r="L68" s="253">
        <v>21</v>
      </c>
      <c r="M68" s="253">
        <f>G68*(1+L68/100)</f>
        <v>0</v>
      </c>
      <c r="N68" s="251">
        <v>0</v>
      </c>
      <c r="O68" s="251">
        <f>ROUND(E68*N68,2)</f>
        <v>0</v>
      </c>
      <c r="P68" s="251">
        <v>0</v>
      </c>
      <c r="Q68" s="251">
        <f>ROUND(E68*P68,2)</f>
        <v>0</v>
      </c>
      <c r="R68" s="253"/>
      <c r="S68" s="253" t="s">
        <v>149</v>
      </c>
      <c r="T68" s="253" t="s">
        <v>108</v>
      </c>
      <c r="U68" s="253">
        <v>0</v>
      </c>
      <c r="V68" s="253">
        <f>ROUND(E68*U68,2)</f>
        <v>0</v>
      </c>
      <c r="W68" s="253"/>
      <c r="X68" s="254" t="s">
        <v>115</v>
      </c>
      <c r="Y68" s="230" t="s">
        <v>110</v>
      </c>
      <c r="Z68" s="210"/>
      <c r="AA68" s="210"/>
      <c r="AB68" s="210"/>
      <c r="AC68" s="210"/>
      <c r="AD68" s="210"/>
      <c r="AE68" s="210"/>
      <c r="AF68" s="210"/>
      <c r="AG68" s="210" t="s">
        <v>213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x14ac:dyDescent="0.2">
      <c r="A69" s="234" t="s">
        <v>102</v>
      </c>
      <c r="B69" s="235" t="s">
        <v>71</v>
      </c>
      <c r="C69" s="255" t="s">
        <v>72</v>
      </c>
      <c r="D69" s="236"/>
      <c r="E69" s="237"/>
      <c r="F69" s="238"/>
      <c r="G69" s="238">
        <f>SUMIF(AG70:AG73,"&lt;&gt;NOR",G70:G73)</f>
        <v>0</v>
      </c>
      <c r="H69" s="238"/>
      <c r="I69" s="238">
        <f>SUM(I70:I73)</f>
        <v>0</v>
      </c>
      <c r="J69" s="238"/>
      <c r="K69" s="238">
        <f>SUM(K70:K73)</f>
        <v>0</v>
      </c>
      <c r="L69" s="238"/>
      <c r="M69" s="238">
        <f>SUM(M70:M73)</f>
        <v>0</v>
      </c>
      <c r="N69" s="237"/>
      <c r="O69" s="237">
        <f>SUM(O70:O73)</f>
        <v>0</v>
      </c>
      <c r="P69" s="237"/>
      <c r="Q69" s="237">
        <f>SUM(Q70:Q73)</f>
        <v>0</v>
      </c>
      <c r="R69" s="238"/>
      <c r="S69" s="238"/>
      <c r="T69" s="238"/>
      <c r="U69" s="238"/>
      <c r="V69" s="238">
        <f>SUM(V70:V73)</f>
        <v>0</v>
      </c>
      <c r="W69" s="238"/>
      <c r="X69" s="239"/>
      <c r="Y69" s="233"/>
      <c r="AG69" t="s">
        <v>103</v>
      </c>
    </row>
    <row r="70" spans="1:60" outlineLevel="1" x14ac:dyDescent="0.2">
      <c r="A70" s="248">
        <v>25</v>
      </c>
      <c r="B70" s="249" t="s">
        <v>214</v>
      </c>
      <c r="C70" s="256" t="s">
        <v>215</v>
      </c>
      <c r="D70" s="250" t="s">
        <v>145</v>
      </c>
      <c r="E70" s="251">
        <v>62.06232</v>
      </c>
      <c r="F70" s="252"/>
      <c r="G70" s="253">
        <f>ROUND(E70*F70,2)</f>
        <v>0</v>
      </c>
      <c r="H70" s="252"/>
      <c r="I70" s="253">
        <f>ROUND(E70*H70,2)</f>
        <v>0</v>
      </c>
      <c r="J70" s="252"/>
      <c r="K70" s="253">
        <f>ROUND(E70*J70,2)</f>
        <v>0</v>
      </c>
      <c r="L70" s="253">
        <v>21</v>
      </c>
      <c r="M70" s="253">
        <f>G70*(1+L70/100)</f>
        <v>0</v>
      </c>
      <c r="N70" s="251">
        <v>0</v>
      </c>
      <c r="O70" s="251">
        <f>ROUND(E70*N70,2)</f>
        <v>0</v>
      </c>
      <c r="P70" s="251">
        <v>0</v>
      </c>
      <c r="Q70" s="251">
        <f>ROUND(E70*P70,2)</f>
        <v>0</v>
      </c>
      <c r="R70" s="253"/>
      <c r="S70" s="253" t="s">
        <v>107</v>
      </c>
      <c r="T70" s="253" t="s">
        <v>107</v>
      </c>
      <c r="U70" s="253">
        <v>0</v>
      </c>
      <c r="V70" s="253">
        <f>ROUND(E70*U70,2)</f>
        <v>0</v>
      </c>
      <c r="W70" s="253"/>
      <c r="X70" s="254" t="s">
        <v>109</v>
      </c>
      <c r="Y70" s="230" t="s">
        <v>110</v>
      </c>
      <c r="Z70" s="210"/>
      <c r="AA70" s="210"/>
      <c r="AB70" s="210"/>
      <c r="AC70" s="210"/>
      <c r="AD70" s="210"/>
      <c r="AE70" s="210"/>
      <c r="AF70" s="210"/>
      <c r="AG70" s="210" t="s">
        <v>216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8">
        <v>26</v>
      </c>
      <c r="B71" s="249" t="s">
        <v>217</v>
      </c>
      <c r="C71" s="256" t="s">
        <v>218</v>
      </c>
      <c r="D71" s="250" t="s">
        <v>145</v>
      </c>
      <c r="E71" s="251">
        <v>930.9348</v>
      </c>
      <c r="F71" s="252"/>
      <c r="G71" s="253">
        <f>ROUND(E71*F71,2)</f>
        <v>0</v>
      </c>
      <c r="H71" s="252"/>
      <c r="I71" s="253">
        <f>ROUND(E71*H71,2)</f>
        <v>0</v>
      </c>
      <c r="J71" s="252"/>
      <c r="K71" s="253">
        <f>ROUND(E71*J71,2)</f>
        <v>0</v>
      </c>
      <c r="L71" s="253">
        <v>21</v>
      </c>
      <c r="M71" s="253">
        <f>G71*(1+L71/100)</f>
        <v>0</v>
      </c>
      <c r="N71" s="251">
        <v>0</v>
      </c>
      <c r="O71" s="251">
        <f>ROUND(E71*N71,2)</f>
        <v>0</v>
      </c>
      <c r="P71" s="251">
        <v>0</v>
      </c>
      <c r="Q71" s="251">
        <f>ROUND(E71*P71,2)</f>
        <v>0</v>
      </c>
      <c r="R71" s="253"/>
      <c r="S71" s="253" t="s">
        <v>107</v>
      </c>
      <c r="T71" s="253" t="s">
        <v>107</v>
      </c>
      <c r="U71" s="253">
        <v>0</v>
      </c>
      <c r="V71" s="253">
        <f>ROUND(E71*U71,2)</f>
        <v>0</v>
      </c>
      <c r="W71" s="253"/>
      <c r="X71" s="254" t="s">
        <v>109</v>
      </c>
      <c r="Y71" s="230" t="s">
        <v>110</v>
      </c>
      <c r="Z71" s="210"/>
      <c r="AA71" s="210"/>
      <c r="AB71" s="210"/>
      <c r="AC71" s="210"/>
      <c r="AD71" s="210"/>
      <c r="AE71" s="210"/>
      <c r="AF71" s="210"/>
      <c r="AG71" s="210" t="s">
        <v>216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48">
        <v>27</v>
      </c>
      <c r="B72" s="249" t="s">
        <v>219</v>
      </c>
      <c r="C72" s="256" t="s">
        <v>220</v>
      </c>
      <c r="D72" s="250" t="s">
        <v>145</v>
      </c>
      <c r="E72" s="251">
        <v>62.06232</v>
      </c>
      <c r="F72" s="252"/>
      <c r="G72" s="253">
        <f>ROUND(E72*F72,2)</f>
        <v>0</v>
      </c>
      <c r="H72" s="252"/>
      <c r="I72" s="253">
        <f>ROUND(E72*H72,2)</f>
        <v>0</v>
      </c>
      <c r="J72" s="252"/>
      <c r="K72" s="253">
        <f>ROUND(E72*J72,2)</f>
        <v>0</v>
      </c>
      <c r="L72" s="253">
        <v>21</v>
      </c>
      <c r="M72" s="253">
        <f>G72*(1+L72/100)</f>
        <v>0</v>
      </c>
      <c r="N72" s="251">
        <v>0</v>
      </c>
      <c r="O72" s="251">
        <f>ROUND(E72*N72,2)</f>
        <v>0</v>
      </c>
      <c r="P72" s="251">
        <v>0</v>
      </c>
      <c r="Q72" s="251">
        <f>ROUND(E72*P72,2)</f>
        <v>0</v>
      </c>
      <c r="R72" s="253"/>
      <c r="S72" s="253" t="s">
        <v>107</v>
      </c>
      <c r="T72" s="253" t="s">
        <v>107</v>
      </c>
      <c r="U72" s="253">
        <v>0</v>
      </c>
      <c r="V72" s="253">
        <f>ROUND(E72*U72,2)</f>
        <v>0</v>
      </c>
      <c r="W72" s="253"/>
      <c r="X72" s="254" t="s">
        <v>109</v>
      </c>
      <c r="Y72" s="230" t="s">
        <v>110</v>
      </c>
      <c r="Z72" s="210"/>
      <c r="AA72" s="210"/>
      <c r="AB72" s="210"/>
      <c r="AC72" s="210"/>
      <c r="AD72" s="210"/>
      <c r="AE72" s="210"/>
      <c r="AF72" s="210"/>
      <c r="AG72" s="210" t="s">
        <v>216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48">
        <v>28</v>
      </c>
      <c r="B73" s="249" t="s">
        <v>221</v>
      </c>
      <c r="C73" s="256" t="s">
        <v>222</v>
      </c>
      <c r="D73" s="250" t="s">
        <v>145</v>
      </c>
      <c r="E73" s="251">
        <v>62.06232</v>
      </c>
      <c r="F73" s="252"/>
      <c r="G73" s="253">
        <f>ROUND(E73*F73,2)</f>
        <v>0</v>
      </c>
      <c r="H73" s="252"/>
      <c r="I73" s="253">
        <f>ROUND(E73*H73,2)</f>
        <v>0</v>
      </c>
      <c r="J73" s="252"/>
      <c r="K73" s="253">
        <f>ROUND(E73*J73,2)</f>
        <v>0</v>
      </c>
      <c r="L73" s="253">
        <v>21</v>
      </c>
      <c r="M73" s="253">
        <f>G73*(1+L73/100)</f>
        <v>0</v>
      </c>
      <c r="N73" s="251">
        <v>0</v>
      </c>
      <c r="O73" s="251">
        <f>ROUND(E73*N73,2)</f>
        <v>0</v>
      </c>
      <c r="P73" s="251">
        <v>0</v>
      </c>
      <c r="Q73" s="251">
        <f>ROUND(E73*P73,2)</f>
        <v>0</v>
      </c>
      <c r="R73" s="253"/>
      <c r="S73" s="253" t="s">
        <v>107</v>
      </c>
      <c r="T73" s="253" t="s">
        <v>107</v>
      </c>
      <c r="U73" s="253">
        <v>0</v>
      </c>
      <c r="V73" s="253">
        <f>ROUND(E73*U73,2)</f>
        <v>0</v>
      </c>
      <c r="W73" s="253"/>
      <c r="X73" s="254" t="s">
        <v>109</v>
      </c>
      <c r="Y73" s="230" t="s">
        <v>110</v>
      </c>
      <c r="Z73" s="210"/>
      <c r="AA73" s="210"/>
      <c r="AB73" s="210"/>
      <c r="AC73" s="210"/>
      <c r="AD73" s="210"/>
      <c r="AE73" s="210"/>
      <c r="AF73" s="210"/>
      <c r="AG73" s="210" t="s">
        <v>216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x14ac:dyDescent="0.2">
      <c r="A74" s="234" t="s">
        <v>102</v>
      </c>
      <c r="B74" s="235" t="s">
        <v>74</v>
      </c>
      <c r="C74" s="255" t="s">
        <v>29</v>
      </c>
      <c r="D74" s="236"/>
      <c r="E74" s="237"/>
      <c r="F74" s="238"/>
      <c r="G74" s="238">
        <f>SUMIF(AG75:AG82,"&lt;&gt;NOR",G75:G82)</f>
        <v>0</v>
      </c>
      <c r="H74" s="238"/>
      <c r="I74" s="238">
        <f>SUM(I75:I82)</f>
        <v>0</v>
      </c>
      <c r="J74" s="238"/>
      <c r="K74" s="238">
        <f>SUM(K75:K82)</f>
        <v>0</v>
      </c>
      <c r="L74" s="238"/>
      <c r="M74" s="238">
        <f>SUM(M75:M82)</f>
        <v>0</v>
      </c>
      <c r="N74" s="237"/>
      <c r="O74" s="237">
        <f>SUM(O75:O82)</f>
        <v>0</v>
      </c>
      <c r="P74" s="237"/>
      <c r="Q74" s="237">
        <f>SUM(Q75:Q82)</f>
        <v>0</v>
      </c>
      <c r="R74" s="238"/>
      <c r="S74" s="238"/>
      <c r="T74" s="238"/>
      <c r="U74" s="238"/>
      <c r="V74" s="238">
        <f>SUM(V75:V82)</f>
        <v>0</v>
      </c>
      <c r="W74" s="238"/>
      <c r="X74" s="239"/>
      <c r="Y74" s="233"/>
      <c r="AG74" t="s">
        <v>103</v>
      </c>
    </row>
    <row r="75" spans="1:60" outlineLevel="1" x14ac:dyDescent="0.2">
      <c r="A75" s="248">
        <v>29</v>
      </c>
      <c r="B75" s="249" t="s">
        <v>223</v>
      </c>
      <c r="C75" s="256" t="s">
        <v>224</v>
      </c>
      <c r="D75" s="250" t="s">
        <v>225</v>
      </c>
      <c r="E75" s="251">
        <v>1</v>
      </c>
      <c r="F75" s="252"/>
      <c r="G75" s="253">
        <f>ROUND(E75*F75,2)</f>
        <v>0</v>
      </c>
      <c r="H75" s="252"/>
      <c r="I75" s="253">
        <f>ROUND(E75*H75,2)</f>
        <v>0</v>
      </c>
      <c r="J75" s="252"/>
      <c r="K75" s="253">
        <f>ROUND(E75*J75,2)</f>
        <v>0</v>
      </c>
      <c r="L75" s="253">
        <v>21</v>
      </c>
      <c r="M75" s="253">
        <f>G75*(1+L75/100)</f>
        <v>0</v>
      </c>
      <c r="N75" s="251">
        <v>0</v>
      </c>
      <c r="O75" s="251">
        <f>ROUND(E75*N75,2)</f>
        <v>0</v>
      </c>
      <c r="P75" s="251">
        <v>0</v>
      </c>
      <c r="Q75" s="251">
        <f>ROUND(E75*P75,2)</f>
        <v>0</v>
      </c>
      <c r="R75" s="253"/>
      <c r="S75" s="253" t="s">
        <v>149</v>
      </c>
      <c r="T75" s="253" t="s">
        <v>108</v>
      </c>
      <c r="U75" s="253">
        <v>0</v>
      </c>
      <c r="V75" s="253">
        <f>ROUND(E75*U75,2)</f>
        <v>0</v>
      </c>
      <c r="W75" s="253"/>
      <c r="X75" s="254" t="s">
        <v>226</v>
      </c>
      <c r="Y75" s="230" t="s">
        <v>110</v>
      </c>
      <c r="Z75" s="210"/>
      <c r="AA75" s="210"/>
      <c r="AB75" s="210"/>
      <c r="AC75" s="210"/>
      <c r="AD75" s="210"/>
      <c r="AE75" s="210"/>
      <c r="AF75" s="210"/>
      <c r="AG75" s="210" t="s">
        <v>227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8">
        <v>30</v>
      </c>
      <c r="B76" s="249" t="s">
        <v>228</v>
      </c>
      <c r="C76" s="256" t="s">
        <v>229</v>
      </c>
      <c r="D76" s="250" t="s">
        <v>225</v>
      </c>
      <c r="E76" s="251">
        <v>1</v>
      </c>
      <c r="F76" s="252"/>
      <c r="G76" s="253">
        <f>ROUND(E76*F76,2)</f>
        <v>0</v>
      </c>
      <c r="H76" s="252"/>
      <c r="I76" s="253">
        <f>ROUND(E76*H76,2)</f>
        <v>0</v>
      </c>
      <c r="J76" s="252"/>
      <c r="K76" s="253">
        <f>ROUND(E76*J76,2)</f>
        <v>0</v>
      </c>
      <c r="L76" s="253">
        <v>21</v>
      </c>
      <c r="M76" s="253">
        <f>G76*(1+L76/100)</f>
        <v>0</v>
      </c>
      <c r="N76" s="251">
        <v>0</v>
      </c>
      <c r="O76" s="251">
        <f>ROUND(E76*N76,2)</f>
        <v>0</v>
      </c>
      <c r="P76" s="251">
        <v>0</v>
      </c>
      <c r="Q76" s="251">
        <f>ROUND(E76*P76,2)</f>
        <v>0</v>
      </c>
      <c r="R76" s="253"/>
      <c r="S76" s="253" t="s">
        <v>149</v>
      </c>
      <c r="T76" s="253" t="s">
        <v>108</v>
      </c>
      <c r="U76" s="253">
        <v>0</v>
      </c>
      <c r="V76" s="253">
        <f>ROUND(E76*U76,2)</f>
        <v>0</v>
      </c>
      <c r="W76" s="253"/>
      <c r="X76" s="254" t="s">
        <v>226</v>
      </c>
      <c r="Y76" s="230" t="s">
        <v>110</v>
      </c>
      <c r="Z76" s="210"/>
      <c r="AA76" s="210"/>
      <c r="AB76" s="210"/>
      <c r="AC76" s="210"/>
      <c r="AD76" s="210"/>
      <c r="AE76" s="210"/>
      <c r="AF76" s="210"/>
      <c r="AG76" s="210" t="s">
        <v>227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8">
        <v>31</v>
      </c>
      <c r="B77" s="249" t="s">
        <v>230</v>
      </c>
      <c r="C77" s="256" t="s">
        <v>231</v>
      </c>
      <c r="D77" s="250" t="s">
        <v>225</v>
      </c>
      <c r="E77" s="251">
        <v>1</v>
      </c>
      <c r="F77" s="252"/>
      <c r="G77" s="253">
        <f>ROUND(E77*F77,2)</f>
        <v>0</v>
      </c>
      <c r="H77" s="252"/>
      <c r="I77" s="253">
        <f>ROUND(E77*H77,2)</f>
        <v>0</v>
      </c>
      <c r="J77" s="252"/>
      <c r="K77" s="253">
        <f>ROUND(E77*J77,2)</f>
        <v>0</v>
      </c>
      <c r="L77" s="253">
        <v>21</v>
      </c>
      <c r="M77" s="253">
        <f>G77*(1+L77/100)</f>
        <v>0</v>
      </c>
      <c r="N77" s="251">
        <v>0</v>
      </c>
      <c r="O77" s="251">
        <f>ROUND(E77*N77,2)</f>
        <v>0</v>
      </c>
      <c r="P77" s="251">
        <v>0</v>
      </c>
      <c r="Q77" s="251">
        <f>ROUND(E77*P77,2)</f>
        <v>0</v>
      </c>
      <c r="R77" s="253"/>
      <c r="S77" s="253" t="s">
        <v>149</v>
      </c>
      <c r="T77" s="253" t="s">
        <v>108</v>
      </c>
      <c r="U77" s="253">
        <v>0</v>
      </c>
      <c r="V77" s="253">
        <f>ROUND(E77*U77,2)</f>
        <v>0</v>
      </c>
      <c r="W77" s="253"/>
      <c r="X77" s="254" t="s">
        <v>226</v>
      </c>
      <c r="Y77" s="230" t="s">
        <v>110</v>
      </c>
      <c r="Z77" s="210"/>
      <c r="AA77" s="210"/>
      <c r="AB77" s="210"/>
      <c r="AC77" s="210"/>
      <c r="AD77" s="210"/>
      <c r="AE77" s="210"/>
      <c r="AF77" s="210"/>
      <c r="AG77" s="210" t="s">
        <v>227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8">
        <v>32</v>
      </c>
      <c r="B78" s="249" t="s">
        <v>232</v>
      </c>
      <c r="C78" s="256" t="s">
        <v>233</v>
      </c>
      <c r="D78" s="250" t="s">
        <v>225</v>
      </c>
      <c r="E78" s="251">
        <v>1</v>
      </c>
      <c r="F78" s="252"/>
      <c r="G78" s="253">
        <f>ROUND(E78*F78,2)</f>
        <v>0</v>
      </c>
      <c r="H78" s="252"/>
      <c r="I78" s="253">
        <f>ROUND(E78*H78,2)</f>
        <v>0</v>
      </c>
      <c r="J78" s="252"/>
      <c r="K78" s="253">
        <f>ROUND(E78*J78,2)</f>
        <v>0</v>
      </c>
      <c r="L78" s="253">
        <v>21</v>
      </c>
      <c r="M78" s="253">
        <f>G78*(1+L78/100)</f>
        <v>0</v>
      </c>
      <c r="N78" s="251">
        <v>0</v>
      </c>
      <c r="O78" s="251">
        <f>ROUND(E78*N78,2)</f>
        <v>0</v>
      </c>
      <c r="P78" s="251">
        <v>0</v>
      </c>
      <c r="Q78" s="251">
        <f>ROUND(E78*P78,2)</f>
        <v>0</v>
      </c>
      <c r="R78" s="253"/>
      <c r="S78" s="253" t="s">
        <v>149</v>
      </c>
      <c r="T78" s="253" t="s">
        <v>108</v>
      </c>
      <c r="U78" s="253">
        <v>0</v>
      </c>
      <c r="V78" s="253">
        <f>ROUND(E78*U78,2)</f>
        <v>0</v>
      </c>
      <c r="W78" s="253"/>
      <c r="X78" s="254" t="s">
        <v>226</v>
      </c>
      <c r="Y78" s="230" t="s">
        <v>110</v>
      </c>
      <c r="Z78" s="210"/>
      <c r="AA78" s="210"/>
      <c r="AB78" s="210"/>
      <c r="AC78" s="210"/>
      <c r="AD78" s="210"/>
      <c r="AE78" s="210"/>
      <c r="AF78" s="210"/>
      <c r="AG78" s="210" t="s">
        <v>227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8">
        <v>33</v>
      </c>
      <c r="B79" s="249" t="s">
        <v>234</v>
      </c>
      <c r="C79" s="256" t="s">
        <v>235</v>
      </c>
      <c r="D79" s="250" t="s">
        <v>225</v>
      </c>
      <c r="E79" s="251">
        <v>1</v>
      </c>
      <c r="F79" s="252"/>
      <c r="G79" s="253">
        <f>ROUND(E79*F79,2)</f>
        <v>0</v>
      </c>
      <c r="H79" s="252"/>
      <c r="I79" s="253">
        <f>ROUND(E79*H79,2)</f>
        <v>0</v>
      </c>
      <c r="J79" s="252"/>
      <c r="K79" s="253">
        <f>ROUND(E79*J79,2)</f>
        <v>0</v>
      </c>
      <c r="L79" s="253">
        <v>21</v>
      </c>
      <c r="M79" s="253">
        <f>G79*(1+L79/100)</f>
        <v>0</v>
      </c>
      <c r="N79" s="251">
        <v>0</v>
      </c>
      <c r="O79" s="251">
        <f>ROUND(E79*N79,2)</f>
        <v>0</v>
      </c>
      <c r="P79" s="251">
        <v>0</v>
      </c>
      <c r="Q79" s="251">
        <f>ROUND(E79*P79,2)</f>
        <v>0</v>
      </c>
      <c r="R79" s="253"/>
      <c r="S79" s="253" t="s">
        <v>107</v>
      </c>
      <c r="T79" s="253" t="s">
        <v>108</v>
      </c>
      <c r="U79" s="253">
        <v>0</v>
      </c>
      <c r="V79" s="253">
        <f>ROUND(E79*U79,2)</f>
        <v>0</v>
      </c>
      <c r="W79" s="253"/>
      <c r="X79" s="254" t="s">
        <v>226</v>
      </c>
      <c r="Y79" s="230" t="s">
        <v>110</v>
      </c>
      <c r="Z79" s="210"/>
      <c r="AA79" s="210"/>
      <c r="AB79" s="210"/>
      <c r="AC79" s="210"/>
      <c r="AD79" s="210"/>
      <c r="AE79" s="210"/>
      <c r="AF79" s="210"/>
      <c r="AG79" s="210" t="s">
        <v>227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8">
        <v>34</v>
      </c>
      <c r="B80" s="249" t="s">
        <v>236</v>
      </c>
      <c r="C80" s="256" t="s">
        <v>237</v>
      </c>
      <c r="D80" s="250" t="s">
        <v>225</v>
      </c>
      <c r="E80" s="251">
        <v>1</v>
      </c>
      <c r="F80" s="252"/>
      <c r="G80" s="253">
        <f>ROUND(E80*F80,2)</f>
        <v>0</v>
      </c>
      <c r="H80" s="252"/>
      <c r="I80" s="253">
        <f>ROUND(E80*H80,2)</f>
        <v>0</v>
      </c>
      <c r="J80" s="252"/>
      <c r="K80" s="253">
        <f>ROUND(E80*J80,2)</f>
        <v>0</v>
      </c>
      <c r="L80" s="253">
        <v>21</v>
      </c>
      <c r="M80" s="253">
        <f>G80*(1+L80/100)</f>
        <v>0</v>
      </c>
      <c r="N80" s="251">
        <v>0</v>
      </c>
      <c r="O80" s="251">
        <f>ROUND(E80*N80,2)</f>
        <v>0</v>
      </c>
      <c r="P80" s="251">
        <v>0</v>
      </c>
      <c r="Q80" s="251">
        <f>ROUND(E80*P80,2)</f>
        <v>0</v>
      </c>
      <c r="R80" s="253"/>
      <c r="S80" s="253" t="s">
        <v>149</v>
      </c>
      <c r="T80" s="253" t="s">
        <v>108</v>
      </c>
      <c r="U80" s="253">
        <v>0</v>
      </c>
      <c r="V80" s="253">
        <f>ROUND(E80*U80,2)</f>
        <v>0</v>
      </c>
      <c r="W80" s="253"/>
      <c r="X80" s="254" t="s">
        <v>226</v>
      </c>
      <c r="Y80" s="230" t="s">
        <v>110</v>
      </c>
      <c r="Z80" s="210"/>
      <c r="AA80" s="210"/>
      <c r="AB80" s="210"/>
      <c r="AC80" s="210"/>
      <c r="AD80" s="210"/>
      <c r="AE80" s="210"/>
      <c r="AF80" s="210"/>
      <c r="AG80" s="210" t="s">
        <v>227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48">
        <v>35</v>
      </c>
      <c r="B81" s="249" t="s">
        <v>238</v>
      </c>
      <c r="C81" s="256" t="s">
        <v>239</v>
      </c>
      <c r="D81" s="250" t="s">
        <v>225</v>
      </c>
      <c r="E81" s="251">
        <v>1</v>
      </c>
      <c r="F81" s="252"/>
      <c r="G81" s="253">
        <f>ROUND(E81*F81,2)</f>
        <v>0</v>
      </c>
      <c r="H81" s="252"/>
      <c r="I81" s="253">
        <f>ROUND(E81*H81,2)</f>
        <v>0</v>
      </c>
      <c r="J81" s="252"/>
      <c r="K81" s="253">
        <f>ROUND(E81*J81,2)</f>
        <v>0</v>
      </c>
      <c r="L81" s="253">
        <v>21</v>
      </c>
      <c r="M81" s="253">
        <f>G81*(1+L81/100)</f>
        <v>0</v>
      </c>
      <c r="N81" s="251">
        <v>0</v>
      </c>
      <c r="O81" s="251">
        <f>ROUND(E81*N81,2)</f>
        <v>0</v>
      </c>
      <c r="P81" s="251">
        <v>0</v>
      </c>
      <c r="Q81" s="251">
        <f>ROUND(E81*P81,2)</f>
        <v>0</v>
      </c>
      <c r="R81" s="253"/>
      <c r="S81" s="253" t="s">
        <v>149</v>
      </c>
      <c r="T81" s="253" t="s">
        <v>108</v>
      </c>
      <c r="U81" s="253">
        <v>0</v>
      </c>
      <c r="V81" s="253">
        <f>ROUND(E81*U81,2)</f>
        <v>0</v>
      </c>
      <c r="W81" s="253"/>
      <c r="X81" s="254" t="s">
        <v>226</v>
      </c>
      <c r="Y81" s="230" t="s">
        <v>110</v>
      </c>
      <c r="Z81" s="210"/>
      <c r="AA81" s="210"/>
      <c r="AB81" s="210"/>
      <c r="AC81" s="210"/>
      <c r="AD81" s="210"/>
      <c r="AE81" s="210"/>
      <c r="AF81" s="210"/>
      <c r="AG81" s="210" t="s">
        <v>227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41">
        <v>36</v>
      </c>
      <c r="B82" s="242" t="s">
        <v>240</v>
      </c>
      <c r="C82" s="257" t="s">
        <v>241</v>
      </c>
      <c r="D82" s="243" t="s">
        <v>225</v>
      </c>
      <c r="E82" s="244">
        <v>1</v>
      </c>
      <c r="F82" s="245"/>
      <c r="G82" s="246">
        <f>ROUND(E82*F82,2)</f>
        <v>0</v>
      </c>
      <c r="H82" s="245"/>
      <c r="I82" s="246">
        <f>ROUND(E82*H82,2)</f>
        <v>0</v>
      </c>
      <c r="J82" s="245"/>
      <c r="K82" s="246">
        <f>ROUND(E82*J82,2)</f>
        <v>0</v>
      </c>
      <c r="L82" s="246">
        <v>21</v>
      </c>
      <c r="M82" s="246">
        <f>G82*(1+L82/100)</f>
        <v>0</v>
      </c>
      <c r="N82" s="244">
        <v>0</v>
      </c>
      <c r="O82" s="244">
        <f>ROUND(E82*N82,2)</f>
        <v>0</v>
      </c>
      <c r="P82" s="244">
        <v>0</v>
      </c>
      <c r="Q82" s="244">
        <f>ROUND(E82*P82,2)</f>
        <v>0</v>
      </c>
      <c r="R82" s="246"/>
      <c r="S82" s="246" t="s">
        <v>149</v>
      </c>
      <c r="T82" s="246" t="s">
        <v>108</v>
      </c>
      <c r="U82" s="246">
        <v>0</v>
      </c>
      <c r="V82" s="246">
        <f>ROUND(E82*U82,2)</f>
        <v>0</v>
      </c>
      <c r="W82" s="246"/>
      <c r="X82" s="247" t="s">
        <v>226</v>
      </c>
      <c r="Y82" s="230" t="s">
        <v>110</v>
      </c>
      <c r="Z82" s="210"/>
      <c r="AA82" s="210"/>
      <c r="AB82" s="210"/>
      <c r="AC82" s="210"/>
      <c r="AD82" s="210"/>
      <c r="AE82" s="210"/>
      <c r="AF82" s="210"/>
      <c r="AG82" s="210" t="s">
        <v>227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x14ac:dyDescent="0.2">
      <c r="A83" s="3"/>
      <c r="B83" s="4"/>
      <c r="C83" s="259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E83">
        <v>12</v>
      </c>
      <c r="AF83">
        <v>21</v>
      </c>
      <c r="AG83" t="s">
        <v>88</v>
      </c>
    </row>
    <row r="84" spans="1:60" x14ac:dyDescent="0.2">
      <c r="A84" s="213"/>
      <c r="B84" s="214" t="s">
        <v>31</v>
      </c>
      <c r="C84" s="260"/>
      <c r="D84" s="215"/>
      <c r="E84" s="216"/>
      <c r="F84" s="216"/>
      <c r="G84" s="240">
        <f>G8+G27+G31+G33+G44+G51+G53+G64+G67+G69+G74</f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E84">
        <f>SUMIF(L7:L82,AE83,G7:G82)</f>
        <v>0</v>
      </c>
      <c r="AF84">
        <f>SUMIF(L7:L82,AF83,G7:G82)</f>
        <v>0</v>
      </c>
      <c r="AG84" t="s">
        <v>242</v>
      </c>
    </row>
    <row r="85" spans="1:60" x14ac:dyDescent="0.2">
      <c r="A85" s="3"/>
      <c r="B85" s="4"/>
      <c r="C85" s="259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60" x14ac:dyDescent="0.2">
      <c r="A86" s="3"/>
      <c r="B86" s="4"/>
      <c r="C86" s="259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60" x14ac:dyDescent="0.2">
      <c r="A87" s="217" t="s">
        <v>243</v>
      </c>
      <c r="B87" s="217"/>
      <c r="C87" s="261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60" x14ac:dyDescent="0.2">
      <c r="A88" s="218"/>
      <c r="B88" s="219"/>
      <c r="C88" s="262"/>
      <c r="D88" s="219"/>
      <c r="E88" s="219"/>
      <c r="F88" s="219"/>
      <c r="G88" s="220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AG88" t="s">
        <v>244</v>
      </c>
    </row>
    <row r="89" spans="1:60" x14ac:dyDescent="0.2">
      <c r="A89" s="221"/>
      <c r="B89" s="222"/>
      <c r="C89" s="263"/>
      <c r="D89" s="222"/>
      <c r="E89" s="222"/>
      <c r="F89" s="222"/>
      <c r="G89" s="22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60" x14ac:dyDescent="0.2">
      <c r="A90" s="221"/>
      <c r="B90" s="222"/>
      <c r="C90" s="263"/>
      <c r="D90" s="222"/>
      <c r="E90" s="222"/>
      <c r="F90" s="222"/>
      <c r="G90" s="22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60" x14ac:dyDescent="0.2">
      <c r="A91" s="221"/>
      <c r="B91" s="222"/>
      <c r="C91" s="263"/>
      <c r="D91" s="222"/>
      <c r="E91" s="222"/>
      <c r="F91" s="222"/>
      <c r="G91" s="22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224"/>
      <c r="B92" s="225"/>
      <c r="C92" s="264"/>
      <c r="D92" s="225"/>
      <c r="E92" s="225"/>
      <c r="F92" s="225"/>
      <c r="G92" s="226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A93" s="3"/>
      <c r="B93" s="4"/>
      <c r="C93" s="259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60" x14ac:dyDescent="0.2">
      <c r="C94" s="265"/>
      <c r="D94" s="10"/>
      <c r="AG94" t="s">
        <v>245</v>
      </c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87:C87"/>
    <mergeCell ref="A88:G9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02 Pol'!Názvy_tisku</vt:lpstr>
      <vt:lpstr>oadresa</vt:lpstr>
      <vt:lpstr>Stavba!Objednatel</vt:lpstr>
      <vt:lpstr>Stavba!Objekt</vt:lpstr>
      <vt:lpstr>'01 01 Pol'!Oblast_tisku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Jurečka</dc:creator>
  <cp:lastModifiedBy>Jiří Jurečka</cp:lastModifiedBy>
  <cp:lastPrinted>2019-03-19T12:27:02Z</cp:lastPrinted>
  <dcterms:created xsi:type="dcterms:W3CDTF">2009-04-08T07:15:50Z</dcterms:created>
  <dcterms:modified xsi:type="dcterms:W3CDTF">2025-05-29T08:48:10Z</dcterms:modified>
</cp:coreProperties>
</file>